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fwexcel-my.sharepoint.com/personal/matt_dfwexcel_com/Documents/Documents/claude/Excel Class Advisor/Excel Class Advisor/"/>
    </mc:Choice>
  </mc:AlternateContent>
  <xr:revisionPtr revIDLastSave="13" documentId="11_59CD2CD55CAA09F4C5E5CB5EF38EF9A0F224ECAB" xr6:coauthVersionLast="47" xr6:coauthVersionMax="47" xr10:uidLastSave="{AA2B6464-557F-4331-9578-BDEAF5F94CE4}"/>
  <bookViews>
    <workbookView xWindow="18144" yWindow="-25920" windowWidth="23232" windowHeight="25296" tabRatio="500" xr2:uid="{00000000-000D-0000-FFFF-FFFF00000000}"/>
  </bookViews>
  <sheets>
    <sheet name="Assessment" sheetId="1" r:id="rId1"/>
    <sheet name="Your Results" sheetId="2" r:id="rId2"/>
    <sheet name="Key" sheetId="3" state="hidden" r:id="rId3"/>
  </sheets>
  <definedNames>
    <definedName name="_xlnm.Print_Area" localSheetId="0">Assessment!$A$1:$C$122</definedName>
    <definedName name="_xlnm.Print_Area" localSheetId="1">'Your Results'!$A$1:$F$32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4" i="3" l="1"/>
  <c r="E28" i="2" s="1"/>
  <c r="E44" i="3"/>
  <c r="F43" i="3"/>
  <c r="E43" i="3"/>
  <c r="F42" i="3"/>
  <c r="E42" i="3"/>
  <c r="F41" i="3"/>
  <c r="E41" i="3"/>
  <c r="F40" i="3"/>
  <c r="E27" i="2" s="1"/>
  <c r="E40" i="3"/>
  <c r="F39" i="3"/>
  <c r="E39" i="3"/>
  <c r="F38" i="3"/>
  <c r="E38" i="3"/>
  <c r="F37" i="3"/>
  <c r="E37" i="3"/>
  <c r="F36" i="3"/>
  <c r="E36" i="3"/>
  <c r="F35" i="3"/>
  <c r="E35" i="3"/>
  <c r="F34" i="3"/>
  <c r="E34" i="3"/>
  <c r="F33" i="3"/>
  <c r="E33" i="3"/>
  <c r="F32" i="3"/>
  <c r="E25" i="2" s="1"/>
  <c r="E32" i="3"/>
  <c r="F31" i="3"/>
  <c r="E31" i="3"/>
  <c r="F30" i="3"/>
  <c r="E30" i="3"/>
  <c r="F29" i="3"/>
  <c r="E29" i="3"/>
  <c r="F28" i="3"/>
  <c r="E28" i="3"/>
  <c r="F27" i="3"/>
  <c r="E27" i="3"/>
  <c r="F26" i="3"/>
  <c r="E26" i="3"/>
  <c r="F25" i="3"/>
  <c r="E25" i="3"/>
  <c r="F24" i="3"/>
  <c r="E24" i="3"/>
  <c r="F23" i="3"/>
  <c r="E23" i="3"/>
  <c r="F22" i="3"/>
  <c r="E22" i="3"/>
  <c r="F21" i="3"/>
  <c r="E21" i="3"/>
  <c r="F20" i="3"/>
  <c r="E23" i="2" s="1"/>
  <c r="E20" i="3"/>
  <c r="F19" i="3"/>
  <c r="E19" i="3"/>
  <c r="F18" i="3"/>
  <c r="E18" i="3"/>
  <c r="F17" i="3"/>
  <c r="E17" i="3"/>
  <c r="F16" i="3"/>
  <c r="E16" i="3"/>
  <c r="F15" i="3"/>
  <c r="E15" i="3"/>
  <c r="F14" i="3"/>
  <c r="E14" i="3"/>
  <c r="F13" i="3"/>
  <c r="E13" i="3"/>
  <c r="F12" i="3"/>
  <c r="E12" i="3"/>
  <c r="M11" i="3"/>
  <c r="K11" i="3"/>
  <c r="L11" i="3" s="1"/>
  <c r="F11" i="3"/>
  <c r="E11" i="3"/>
  <c r="M10" i="3"/>
  <c r="L10" i="3"/>
  <c r="K10" i="3"/>
  <c r="F10" i="3"/>
  <c r="E10" i="3"/>
  <c r="M9" i="3"/>
  <c r="K9" i="3"/>
  <c r="L9" i="3" s="1"/>
  <c r="E26" i="2" s="1"/>
  <c r="F9" i="3"/>
  <c r="E9" i="3"/>
  <c r="M8" i="3"/>
  <c r="L8" i="3"/>
  <c r="K8" i="3"/>
  <c r="F8" i="3"/>
  <c r="E8" i="3"/>
  <c r="M7" i="3"/>
  <c r="L7" i="3"/>
  <c r="K7" i="3"/>
  <c r="F7" i="3"/>
  <c r="E7" i="3"/>
  <c r="M6" i="3"/>
  <c r="L6" i="3"/>
  <c r="K6" i="3"/>
  <c r="F6" i="3"/>
  <c r="E6" i="3"/>
  <c r="M5" i="3"/>
  <c r="K5" i="3"/>
  <c r="H7" i="3" s="1"/>
  <c r="C10" i="2" s="1"/>
  <c r="F5" i="3"/>
  <c r="E5" i="3"/>
  <c r="M4" i="3"/>
  <c r="K4" i="3"/>
  <c r="L4" i="3" s="1"/>
  <c r="H4" i="3"/>
  <c r="F23" i="2" s="1"/>
  <c r="F4" i="3"/>
  <c r="E4" i="3"/>
  <c r="M3" i="3"/>
  <c r="L3" i="3"/>
  <c r="K3" i="3"/>
  <c r="F3" i="3"/>
  <c r="E3" i="3"/>
  <c r="M2" i="3"/>
  <c r="L2" i="3"/>
  <c r="K2" i="3"/>
  <c r="F2" i="3"/>
  <c r="E2" i="3"/>
  <c r="H1" i="3"/>
  <c r="D28" i="2"/>
  <c r="D27" i="2"/>
  <c r="C27" i="2"/>
  <c r="D26" i="2"/>
  <c r="C26" i="2"/>
  <c r="D25" i="2"/>
  <c r="C25" i="2"/>
  <c r="E24" i="2"/>
  <c r="D24" i="2"/>
  <c r="C24" i="2"/>
  <c r="D23" i="2"/>
  <c r="C23" i="2"/>
  <c r="D22" i="2"/>
  <c r="C22" i="2"/>
  <c r="D21" i="2"/>
  <c r="E20" i="2"/>
  <c r="D20" i="2"/>
  <c r="C20" i="2"/>
  <c r="E19" i="2"/>
  <c r="F19" i="2" s="1"/>
  <c r="D19" i="2"/>
  <c r="C19" i="2"/>
  <c r="C5" i="2"/>
  <c r="C4" i="2"/>
  <c r="A8" i="1"/>
  <c r="F26" i="2" l="1"/>
  <c r="F27" i="2"/>
  <c r="H2" i="3"/>
  <c r="H3" i="3" s="1"/>
  <c r="C6" i="2"/>
  <c r="C21" i="2"/>
  <c r="F24" i="2"/>
  <c r="F25" i="2"/>
  <c r="F28" i="2"/>
  <c r="F20" i="2"/>
  <c r="E21" i="2"/>
  <c r="F21" i="2" s="1"/>
  <c r="H8" i="3"/>
  <c r="C28" i="2"/>
  <c r="L5" i="3"/>
  <c r="E22" i="2" s="1"/>
  <c r="F22" i="2" s="1"/>
  <c r="C9" i="2" l="1"/>
  <c r="C14" i="2"/>
  <c r="C11" i="2"/>
  <c r="B15" i="2"/>
</calcChain>
</file>

<file path=xl/sharedStrings.xml><?xml version="1.0" encoding="utf-8"?>
<sst xmlns="http://schemas.openxmlformats.org/spreadsheetml/2006/main" count="267" uniqueCount="108">
  <si>
    <t>Excel Formulas &amp; Functions  -  Placement Assessment</t>
  </si>
  <si>
    <t>Find out if our Excel Formulas &amp; Functions class is the right fit for you.  Excel Experts - dfwexcel.com</t>
  </si>
  <si>
    <t>Your name:</t>
  </si>
  <si>
    <t>Date:</t>
  </si>
  <si>
    <t>This assessment has two short parts.  PART 1: rate your own skills in each area.  PART 2: a 43-question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</si>
  <si>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</si>
  <si>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</si>
  <si>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</si>
  <si>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</si>
  <si>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</si>
  <si>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Formula Basics &amp; Operators</t>
  </si>
  <si>
    <t>Cell References</t>
  </si>
  <si>
    <t>Aggregate Functions (SUM, AVERAGE, COUNT)</t>
  </si>
  <si>
    <t>Logical Functions (IF, AND, OR)</t>
  </si>
  <si>
    <t>Conditional Aggregates (SUMIFS, COUNTIFS)</t>
  </si>
  <si>
    <t>Lookups (VLOOKUP, XLOOKUP, INDEX/MATCH)</t>
  </si>
  <si>
    <t>Text Functions</t>
  </si>
  <si>
    <t>Date &amp; Time Functions</t>
  </si>
  <si>
    <t>Error Handling &amp; Named Ranges</t>
  </si>
  <si>
    <t>Excel Tables &amp; Structured References</t>
  </si>
  <si>
    <t>PART 2 - Knowledge Check (43 questions)</t>
  </si>
  <si>
    <t>Pick the best answer from the drop-down in the 'Your Answer' column.</t>
  </si>
  <si>
    <t>Question</t>
  </si>
  <si>
    <t>Your Answer</t>
  </si>
  <si>
    <t>Q1. What does =5+2*3 evaluate to in Excel?
     A) 21
     B) 11
     C) 16
     D) 13</t>
  </si>
  <si>
    <t>Q2. Which operator raises a number to a power (exponent) in Excel?
     A) ^
     B) **
     C) //
     D) ~</t>
  </si>
  <si>
    <t>Q3. In Excel you can start a formula with a plus sign (+) and it will still calculate.
     (choose True or False)</t>
  </si>
  <si>
    <t>Q4. To force the addition to happen before the multiplication, you would write:
     A) =2*3+4
     B) =2*(3+4)
     C) =2*3*4
     D) =2+3*4</t>
  </si>
  <si>
    <t>Q5. When you copy the reference $B2 across to the right, what happens?
     A) Column B stays fixed, the row can change
     B) The row stays fixed
     C) Both change
     D) Nothing changes</t>
  </si>
  <si>
    <t>Q6. Pressing F4 while editing a reference will:
     A) Delete the reference
     B) Cycle through $A$1, A$1, $A1, A1
     C) Recalculate the sheet
     D) Open Help</t>
  </si>
  <si>
    <t>Q7. An absolute reference like $A$1 does not change when the formula is copied to other cells.
     (choose True or False)</t>
  </si>
  <si>
    <t>Q8. A single tax rate sits in cell E1 and is used by formulas copied down a column. The reference to it should be:
     A) E1
     B) $E$1
     C) E$1
     D) $E1</t>
  </si>
  <si>
    <t>Q9. Which function counts only the cells that contain numbers?
     A) COUNTA
     B) COUNT
     C) COUNTBLANK
     D) ROWS</t>
  </si>
  <si>
    <t>Q10. =COUNTA(A1:A10) returns:
     A) Only numeric cells
     B) All non-empty cells
     C) Only blank cells
     D) Only text cells</t>
  </si>
  <si>
    <t>Q11. The correct way to total the range A1:A10 is:
     A) =ADD(A1:A10)
     B) =SUM(A1:A10)
     C) =TOTAL(A1:A10)
     D) =A1:A10</t>
  </si>
  <si>
    <t>Q12. =AVERAGE(A1:A3) with A1=2, A2 blank, A3=4 returns 3, because AVERAGE ignores the blank cell.
     (choose True or False)</t>
  </si>
  <si>
    <t>Q13. =IF(A1&gt;100,'High','Low') returns 'High' when:
     A) A1 equals exactly 100
     B) A1 is greater than 100
     C) A1 is less than 100
     D) Always</t>
  </si>
  <si>
    <t>Q14. Which function checks several conditions in order and returns the value for the first one that is TRUE?
     A) IFS
     B) IFERROR
     C) SWITCHIF
     D) NESTIF</t>
  </si>
  <si>
    <t>Q15. =AND(A1&gt;0, A1&lt;10) returns TRUE only when:
     A) A1&gt;0 or A1&lt;10
     B) A1 is between 0 and 10
     C) A1 equals 10
     D) A1 is text</t>
  </si>
  <si>
    <t>Q16. =OR(B1='Yes', C1='Yes') returns TRUE when:
     A) Both are Yes
     B) At least one is Yes
     C) Neither is Yes
     D) Always</t>
  </si>
  <si>
    <t>Q17. You can place (nest) one IF function inside another to handle more than two possible outcomes.
     (choose True or False)</t>
  </si>
  <si>
    <t>Q18. =SUMIF(A2:A100,'West',B2:B100) adds the values in column B where:
     A) Column A equals West
     B) Column B equals West
     C) Column A is blank
     D) Column B is greater than 0</t>
  </si>
  <si>
    <t>Q19. Which function sums values using MORE THAN ONE criterion?
     A) SUMIF
     B) SUMIFS
     C) ADDIF
     D) SUMONLY</t>
  </si>
  <si>
    <t>Q20. In =SUMIFS(...), the range to be summed is given:
     A) Last
     B) First
     C) In the middle
     D) It does not matter</t>
  </si>
  <si>
    <t>Q21. =COUNTIF(A2:A50,'&gt;=10') counts cells that are:
     A) Exactly 10
     B) 10 or greater
     C) Less than 10
     D) The text 10</t>
  </si>
  <si>
    <t>Q22. Criteria in COUNTIF/SUMIF can include wildcards such as * (any characters) and ? (one character).
     (choose True or False)</t>
  </si>
  <si>
    <t>Q23. VLOOKUP searches for your value in:
     A) The last column of the table
     B) The leftmost column of the table
     C) Any column you choose
     D) Rows, not columns</t>
  </si>
  <si>
    <t>Q24. For an EXACT match, the final argument of VLOOKUP should be:
     A) TRUE
     B) FALSE (or 0)
     C) 1
     D) Left blank</t>
  </si>
  <si>
    <t>Q25. A key advantage of XLOOKUP over VLOOKUP is that it:
     A) Can look to the left and needs no column-number counting
     B) Is older and slower
     C) Only searches one row
     D) Cannot do exact matches</t>
  </si>
  <si>
    <t>Q26. INDEX/MATCH is often preferred over VLOOKUP because it:
     A) Can look up to the left and is not broken by inserting columns
     B) Is always slower
     C) Cannot return exact matches
     D) Only works with text</t>
  </si>
  <si>
    <t>Q27. Setting VLOOKUP's 4th argument to TRUE assumes the lookup column is sorted in ascending order (approximate match).
     (choose True or False)</t>
  </si>
  <si>
    <t>Q28. =LEFT('Excel',2) returns:
     A) Ex
     B) el
     C) Exc
     D) E</t>
  </si>
  <si>
    <t>Q29. Which function joins text from several cells using a delimiter and can ignore empty cells?
     A) CONCAT
     B) TEXTJOIN
     C) REPT
     D) LEFT</t>
  </si>
  <si>
    <t>Q30. =TRIM('  hi  ') returns:
     A) '  hi  '
     B) 'hi'
     C) ' hi '
     D) 'hi  '</t>
  </si>
  <si>
    <t>Q31. To combine the contents of A1 and B1 with a space between them, you can write:
     A) =A1+B1
     B) =A1&amp;' '&amp;B1
     C) =A1 B1
     D) =JOIN(A1,B1)</t>
  </si>
  <si>
    <t>Q32. =TODAY() returns:
     A) The current date
     B) The current time only
     C) A random date
     D) Always January 1</t>
  </si>
  <si>
    <t>Q33. Behind the scenes, Excel stores dates as:
     A) Text
     B) Serial numbers
     C) Images
     D) Formulas</t>
  </si>
  <si>
    <t>Q34. Which formula returns the last day of the month for a date in A1?
     A) =EOMONTH(A1,0)
     B) =LASTDAY(A1)
     C) =MONTHEND(A1)
     D) =ENDOFMONTH(A1)</t>
  </si>
  <si>
    <t>Q35. =YEAR(A1) extracts the four-digit year from a date stored in A1.
     (choose True or False)</t>
  </si>
  <si>
    <t>Q36. =IFERROR(formula,'') is used to:
     A) Force an error to appear
     B) Show a blank (or chosen value) instead of an error
     C) Permanently delete data
     D) Make Excel calculate faster</t>
  </si>
  <si>
    <t>Q37. A #N/A error returned by VLOOKUP most often means:
     A) The lookup value was not found
     B) You divided by zero
     C) A circular reference exists
     D) The sheet is protected</t>
  </si>
  <si>
    <t>Q38. A named range allows you to:
     A) Refer to a cell or range by a friendly name like TaxRate
     B) Hide a worksheet
     C) Password-protect the file
     D) Print more quickly</t>
  </si>
  <si>
    <t>Q39. The #DIV/0! error appears when a formula divides by zero or by an empty cell.
     (choose True or False)</t>
  </si>
  <si>
    <t>Q40. Converting a range to an Excel Table (Ctrl+T) lets your formulas use:
     A) Structured references like Table1[Sales]
     B) Only A1-style references
     C) Macros only
     D) No references at all</t>
  </si>
  <si>
    <t>Q41. When you type a new row directly beneath an Excel Table, formulas in the table columns:
     A) Must be copied down manually
     B) Fill down automatically
     C) Break with an error
     D) Are deleted</t>
  </si>
  <si>
    <t>Q42. An Excel Table can show a Total Row that quickly does SUM, AVERAGE, COUNT, etc. for a column.
     (choose True or False)</t>
  </si>
  <si>
    <t>Q43. The structured reference Table1[@Price] refers to:
     A) The Price value in the current row
     B) The entire Price column
     C) The Price header cell
     D) Cell A1</t>
  </si>
  <si>
    <t>© 2026 Excel Spreadsheet Pros LLC</t>
  </si>
  <si>
    <t>Your Results</t>
  </si>
  <si>
    <t>Excel Formulas and Functions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</si>
  <si>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</si>
  <si>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</si>
  <si>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</si>
  <si>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</si>
  <si>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</si>
  <si>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</si>
  <si>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</si>
  <si>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</si>
  <si>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Excel Formulas and Functions material</t>
  </si>
  <si>
    <t>Recommended class:</t>
  </si>
  <si>
    <t>Topic-by-Topic Breakdown</t>
  </si>
  <si>
    <t>Topic</t>
  </si>
  <si>
    <t>Quiz</t>
  </si>
  <si>
    <t>Self-rating</t>
  </si>
  <si>
    <t>Combined</t>
  </si>
  <si>
    <t>Result</t>
  </si>
  <si>
    <t>Focus areas are topics where your combined score is under 70%. The Excel Formulas and Functions class covers these in depth. See the full schedule at dfwexcel.com/microsoft-excel-training-public-classes.</t>
  </si>
  <si>
    <t>Q</t>
  </si>
  <si>
    <t>Type</t>
  </si>
  <si>
    <t>Correct</t>
  </si>
  <si>
    <t>Student</t>
  </si>
  <si>
    <t>Score</t>
  </si>
  <si>
    <t>answered_quiz</t>
  </si>
  <si>
    <t>SelfPts</t>
  </si>
  <si>
    <t>SelfPct</t>
  </si>
  <si>
    <t>SelfText</t>
  </si>
  <si>
    <t>MC</t>
  </si>
  <si>
    <t>B</t>
  </si>
  <si>
    <t>correct</t>
  </si>
  <si>
    <t>A</t>
  </si>
  <si>
    <t>quiz_pct</t>
  </si>
  <si>
    <t>TF</t>
  </si>
  <si>
    <t>True</t>
  </si>
  <si>
    <t>rated_self</t>
  </si>
  <si>
    <t>w_quiz</t>
  </si>
  <si>
    <t>w_self</t>
  </si>
  <si>
    <t>self_pct</t>
  </si>
  <si>
    <t>combined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</si>
</sst>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charset val="1"/>
    </font>
    <font>
      <b/>
      <sz val="16"/>
      <color rgb="FF155F3B"/>
      <name val="Arial"/>
      <family val="2"/>
    </font>
    <font>
      <sz val="10.5"/>
      <color rgb="FF647084"/>
      <name val="Arial"/>
      <family val="2"/>
    </font>
    <font>
      <b/>
      <sz val="10"/>
      <color rgb="FF1F2933"/>
      <name val="Arial"/>
      <family val="2"/>
    </font>
    <font>
      <i/>
      <sz val="9.5"/>
      <color rgb="FF1F2933"/>
      <name val="Arial"/>
      <family val="2"/>
    </font>
    <font>
      <b/>
      <sz val="10"/>
      <color rgb="FF155F3B"/>
      <name val="Arial"/>
      <family val="2"/>
    </font>
    <font>
      <b/>
      <sz val="11.5"/>
      <color rgb="FFFFFFFF"/>
      <name val="Arial"/>
      <family val="2"/>
    </font>
    <font>
      <b/>
      <sz val="9.5"/>
      <color rgb="FF155F3B"/>
      <name val="Arial"/>
      <family val="2"/>
    </font>
    <font>
      <b/>
      <sz val="10"/>
      <color rgb="FFFFFFFF"/>
      <name val="Arial"/>
      <family val="2"/>
    </font>
    <font>
      <b/>
      <sz val="10"/>
      <color rgb="FF647084"/>
      <name val="Arial"/>
      <family val="2"/>
    </font>
    <font>
      <sz val="10"/>
      <color rgb="FF1F2933"/>
      <name val="Arial"/>
      <family val="2"/>
    </font>
    <font>
      <i/>
      <sz val="9.5"/>
      <color rgb="FF647084"/>
      <name val="Arial"/>
      <family val="2"/>
    </font>
    <font>
      <b/>
      <sz val="11"/>
      <color rgb="FF155F3B"/>
      <name val="Arial"/>
      <family val="2"/>
    </font>
    <font>
      <b/>
      <sz val="11"/>
      <color rgb="FF1F2933"/>
      <name val="Arial"/>
      <family val="2"/>
    </font>
    <font>
      <sz val="8.5"/>
      <color rgb="FF647084"/>
      <name val="Arial"/>
      <family val="2"/>
    </font>
    <font>
      <b/>
      <sz val="18"/>
      <color rgb="FF155F3B"/>
      <name val="Arial"/>
      <family val="2"/>
    </font>
    <font>
      <sz val="10"/>
      <color rgb="FF647084"/>
      <name val="Arial"/>
      <family val="2"/>
    </font>
    <font>
      <b/>
      <sz val="12"/>
      <color rgb="FFFFFFFF"/>
      <name val="Arial"/>
      <family val="2"/>
    </font>
    <font>
      <b/>
      <sz val="13"/>
      <color rgb="FF155F3B"/>
      <name val="Arial"/>
      <family val="2"/>
    </font>
    <font>
      <i/>
      <sz val="8.5"/>
      <color rgb="FF647084"/>
      <name val="Arial"/>
      <family val="2"/>
    </font>
    <font>
      <sz val="9.5"/>
      <color rgb="FF647084"/>
      <name val="Arial"/>
      <family val="2"/>
    </font>
    <font>
      <b/>
      <sz val="12"/>
      <color rgb="FFF4A900"/>
      <name val="Arial"/>
      <family val="2"/>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7">
    <xf numFmtId="0" fontId="0" fillId="0" borderId="0" xfId="0"/>
    <xf numFmtId="0" fontId="10" fillId="0" borderId="0" xfId="0" applyFont="1" applyAlignment="1">
      <alignment vertical="center" wrapText="1"/>
    </xf>
    <xf numFmtId="0" fontId="17" fillId="3" borderId="0" xfId="0" applyFont="1" applyFill="1" applyAlignment="1">
      <alignment vertical="center" indent="1"/>
    </xf>
    <xf numFmtId="0" fontId="10" fillId="0" borderId="0" xfId="0" applyFont="1"/>
    <xf numFmtId="0" fontId="16" fillId="0" borderId="0" xfId="0" applyFont="1"/>
    <xf numFmtId="0" fontId="15" fillId="0" borderId="0" xfId="0" applyFont="1"/>
    <xf numFmtId="0" fontId="14" fillId="0" borderId="0" xfId="0" applyFont="1" applyAlignment="1">
      <alignment horizontal="center"/>
    </xf>
    <xf numFmtId="0" fontId="12" fillId="4" borderId="0" xfId="0" applyFont="1" applyFill="1" applyAlignment="1">
      <alignment vertical="center" indent="1"/>
    </xf>
    <xf numFmtId="0" fontId="11" fillId="0" borderId="0" xfId="0" applyFont="1"/>
    <xf numFmtId="0" fontId="7" fillId="4" borderId="0" xfId="0" applyFont="1" applyFill="1" applyAlignment="1">
      <alignment vertical="center" indent="1"/>
    </xf>
    <xf numFmtId="0" fontId="6" fillId="3" borderId="0" xfId="0" applyFont="1" applyFill="1" applyAlignment="1">
      <alignment vertical="center" indent="1"/>
    </xf>
    <xf numFmtId="0" fontId="5" fillId="0" borderId="0" xfId="0" applyFont="1"/>
    <xf numFmtId="0" fontId="4" fillId="0" borderId="0" xfId="0" applyFont="1" applyAlignment="1">
      <alignment vertical="top" wrapText="1"/>
    </xf>
    <xf numFmtId="0" fontId="2" fillId="0" borderId="0" xfId="0" applyFont="1"/>
    <xf numFmtId="0" fontId="1"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0"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8" fillId="0" borderId="0" xfId="0" applyFont="1" applyAlignment="1">
      <alignment vertical="center" wrapText="1"/>
    </xf>
    <xf numFmtId="0" fontId="19" fillId="0" borderId="0" xfId="0" applyFont="1"/>
    <xf numFmtId="0" fontId="20" fillId="0" borderId="0" xfId="0" applyFont="1" applyAlignment="1">
      <alignment vertical="center" wrapText="1"/>
    </xf>
    <xf numFmtId="0" fontId="21" fillId="0" borderId="0" xfId="0" applyFont="1" applyAlignment="1">
      <alignment vertical="center" wrapText="1"/>
    </xf>
    <xf numFmtId="0" fontId="10" fillId="0" borderId="0" xfId="0" applyFont="1" applyAlignment="1">
      <alignment vertical="top" wrapText="1"/>
    </xf>
    <xf numFmtId="0" fontId="11" fillId="0" borderId="0" xfId="0" applyFont="1" applyAlignment="1">
      <alignment vertical="top" wrapText="1"/>
    </xf>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6382929</xdr:colOff>
      <xdr:row>0</xdr:row>
      <xdr:rowOff>39326</xdr:rowOff>
    </xdr:from>
    <xdr:to>
      <xdr:col>2</xdr:col>
      <xdr:colOff>1513903</xdr:colOff>
      <xdr:row>1</xdr:row>
      <xdr:rowOff>136851</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6733449" y="39326"/>
          <a:ext cx="1638454" cy="356605"/>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268046</xdr:colOff>
      <xdr:row>0</xdr:row>
      <xdr:rowOff>138386</xdr:rowOff>
    </xdr:from>
    <xdr:to>
      <xdr:col>9</xdr:col>
      <xdr:colOff>32752</xdr:colOff>
      <xdr:row>2</xdr:row>
      <xdr:rowOff>31861</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920306" y="138386"/>
          <a:ext cx="161527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22"/>
  <sheetViews>
    <sheetView showGridLines="0" tabSelected="1" zoomScaleNormal="100" workbookViewId="0">
      <selection activeCell="C14" sqref="C14"/>
    </sheetView>
  </sheetViews>
  <sheetFormatPr defaultColWidth="8.69140625" defaultRowHeight="14.6" x14ac:dyDescent="0.4"/>
  <cols>
    <col min="1" max="1" width="5" customWidth="1"/>
    <col min="2" max="2" width="92" customWidth="1"/>
    <col min="3" max="3" width="22" customWidth="1"/>
  </cols>
  <sheetData>
    <row r="1" spans="1:3" ht="20.149999999999999" x14ac:dyDescent="0.5">
      <c r="A1" s="14" t="s">
        <v>0</v>
      </c>
      <c r="B1" s="14"/>
      <c r="C1" s="14"/>
    </row>
    <row r="2" spans="1:3" x14ac:dyDescent="0.4">
      <c r="A2" s="13" t="s">
        <v>1</v>
      </c>
      <c r="B2" s="13"/>
      <c r="C2" s="13"/>
    </row>
    <row r="3" spans="1:3" x14ac:dyDescent="0.4">
      <c r="B3" s="15" t="s">
        <v>2</v>
      </c>
      <c r="C3" s="16"/>
    </row>
    <row r="4" spans="1:3" x14ac:dyDescent="0.4">
      <c r="B4" s="15" t="s">
        <v>3</v>
      </c>
      <c r="C4" s="16"/>
    </row>
    <row r="6" spans="1:3" ht="57.75" customHeight="1" x14ac:dyDescent="0.4">
      <c r="A6" s="12" t="s">
        <v>4</v>
      </c>
      <c r="B6" s="12"/>
      <c r="C6" s="12"/>
    </row>
    <row r="8" spans="1:3" x14ac:dyDescent="0.4">
      <c r="A8" s="11" t="str">
        <f>"You have rated "&amp;COUNTA(C12:C21)&amp;" of 10 skills and answered "&amp;COUNTA(C27:C120)&amp;" of 43 questions.  See the 'Your Results' tab."</f>
        <v>You have rated 0 of 10 skills and answered 0 of 43 questions.  See the 'Your Results' tab.</v>
      </c>
      <c r="B8" s="11"/>
      <c r="C8" s="11"/>
    </row>
    <row r="9" spans="1:3" ht="21.75" customHeight="1" x14ac:dyDescent="0.4">
      <c r="A9" s="10" t="s">
        <v>5</v>
      </c>
      <c r="B9" s="10"/>
      <c r="C9" s="10"/>
    </row>
    <row r="10" spans="1:3" ht="18" customHeight="1" x14ac:dyDescent="0.4">
      <c r="A10" s="9" t="s">
        <v>6</v>
      </c>
      <c r="B10" s="9"/>
      <c r="C10" s="9"/>
    </row>
    <row r="11" spans="1:3" ht="15.75" customHeight="1" x14ac:dyDescent="0.4">
      <c r="A11" s="17" t="s">
        <v>7</v>
      </c>
      <c r="B11" s="17" t="s">
        <v>8</v>
      </c>
      <c r="C11" s="17" t="s">
        <v>9</v>
      </c>
    </row>
    <row r="12" spans="1:3" ht="18" customHeight="1" x14ac:dyDescent="0.4">
      <c r="A12" s="18">
        <v>1</v>
      </c>
      <c r="B12" s="19" t="s">
        <v>10</v>
      </c>
      <c r="C12" s="20"/>
    </row>
    <row r="13" spans="1:3" ht="18" customHeight="1" x14ac:dyDescent="0.4">
      <c r="A13" s="18">
        <v>2</v>
      </c>
      <c r="B13" s="19" t="s">
        <v>11</v>
      </c>
      <c r="C13" s="20"/>
    </row>
    <row r="14" spans="1:3" ht="18" customHeight="1" x14ac:dyDescent="0.4">
      <c r="A14" s="18">
        <v>3</v>
      </c>
      <c r="B14" s="19" t="s">
        <v>12</v>
      </c>
      <c r="C14" s="20"/>
    </row>
    <row r="15" spans="1:3" ht="18" customHeight="1" x14ac:dyDescent="0.4">
      <c r="A15" s="18">
        <v>4</v>
      </c>
      <c r="B15" s="19" t="s">
        <v>13</v>
      </c>
      <c r="C15" s="20"/>
    </row>
    <row r="16" spans="1:3" ht="18" customHeight="1" x14ac:dyDescent="0.4">
      <c r="A16" s="18">
        <v>5</v>
      </c>
      <c r="B16" s="19" t="s">
        <v>14</v>
      </c>
      <c r="C16" s="20"/>
    </row>
    <row r="17" spans="1:3" ht="18" customHeight="1" x14ac:dyDescent="0.4">
      <c r="A17" s="18">
        <v>6</v>
      </c>
      <c r="B17" s="19" t="s">
        <v>15</v>
      </c>
      <c r="C17" s="20"/>
    </row>
    <row r="18" spans="1:3" ht="18" customHeight="1" x14ac:dyDescent="0.4">
      <c r="A18" s="18">
        <v>7</v>
      </c>
      <c r="B18" s="19" t="s">
        <v>16</v>
      </c>
      <c r="C18" s="20"/>
    </row>
    <row r="19" spans="1:3" ht="18" customHeight="1" x14ac:dyDescent="0.4">
      <c r="A19" s="18">
        <v>8</v>
      </c>
      <c r="B19" s="19" t="s">
        <v>17</v>
      </c>
      <c r="C19" s="20"/>
    </row>
    <row r="20" spans="1:3" ht="18" customHeight="1" x14ac:dyDescent="0.4">
      <c r="A20" s="18">
        <v>9</v>
      </c>
      <c r="B20" s="19" t="s">
        <v>18</v>
      </c>
      <c r="C20" s="20"/>
    </row>
    <row r="21" spans="1:3" ht="18" customHeight="1" x14ac:dyDescent="0.4">
      <c r="A21" s="18">
        <v>10</v>
      </c>
      <c r="B21" s="19" t="s">
        <v>19</v>
      </c>
      <c r="C21" s="20"/>
    </row>
    <row r="23" spans="1:3" ht="21.75" customHeight="1" x14ac:dyDescent="0.4">
      <c r="A23" s="10" t="s">
        <v>20</v>
      </c>
      <c r="B23" s="10"/>
      <c r="C23" s="10"/>
    </row>
    <row r="24" spans="1:3" x14ac:dyDescent="0.4">
      <c r="A24" s="8" t="s">
        <v>21</v>
      </c>
      <c r="B24" s="8"/>
      <c r="C24" s="8"/>
    </row>
    <row r="25" spans="1:3" ht="18" customHeight="1" x14ac:dyDescent="0.4">
      <c r="A25" s="17" t="s">
        <v>7</v>
      </c>
      <c r="B25" s="17" t="s">
        <v>22</v>
      </c>
      <c r="C25" s="17" t="s">
        <v>23</v>
      </c>
    </row>
    <row r="26" spans="1:3" ht="19.5" customHeight="1" x14ac:dyDescent="0.4">
      <c r="A26" s="7" t="s">
        <v>10</v>
      </c>
      <c r="B26" s="7"/>
      <c r="C26" s="7"/>
    </row>
    <row r="27" spans="1:3" ht="84" customHeight="1" x14ac:dyDescent="0.4">
      <c r="A27" s="21">
        <v>1</v>
      </c>
      <c r="B27" s="22" t="s">
        <v>24</v>
      </c>
      <c r="C27" s="23"/>
    </row>
    <row r="29" spans="1:3" ht="84" customHeight="1" x14ac:dyDescent="0.4">
      <c r="A29" s="21">
        <v>2</v>
      </c>
      <c r="B29" s="22" t="s">
        <v>25</v>
      </c>
      <c r="C29" s="23"/>
    </row>
    <row r="31" spans="1:3" ht="33.75" customHeight="1" x14ac:dyDescent="0.4">
      <c r="A31" s="21">
        <v>3</v>
      </c>
      <c r="B31" s="22" t="s">
        <v>26</v>
      </c>
      <c r="C31" s="23"/>
    </row>
    <row r="33" spans="1:3" ht="84" customHeight="1" x14ac:dyDescent="0.4">
      <c r="A33" s="21">
        <v>4</v>
      </c>
      <c r="B33" s="22" t="s">
        <v>27</v>
      </c>
      <c r="C33" s="23"/>
    </row>
    <row r="35" spans="1:3" ht="19.5" customHeight="1" x14ac:dyDescent="0.4">
      <c r="A35" s="7" t="s">
        <v>11</v>
      </c>
      <c r="B35" s="7"/>
      <c r="C35" s="7"/>
    </row>
    <row r="36" spans="1:3" ht="84" customHeight="1" x14ac:dyDescent="0.4">
      <c r="A36" s="21">
        <v>5</v>
      </c>
      <c r="B36" s="22" t="s">
        <v>28</v>
      </c>
      <c r="C36" s="23"/>
    </row>
    <row r="38" spans="1:3" ht="84" customHeight="1" x14ac:dyDescent="0.4">
      <c r="A38" s="21">
        <v>6</v>
      </c>
      <c r="B38" s="22" t="s">
        <v>29</v>
      </c>
      <c r="C38" s="23"/>
    </row>
    <row r="40" spans="1:3" ht="33.75" customHeight="1" x14ac:dyDescent="0.4">
      <c r="A40" s="21">
        <v>7</v>
      </c>
      <c r="B40" s="22" t="s">
        <v>30</v>
      </c>
      <c r="C40" s="23"/>
    </row>
    <row r="42" spans="1:3" ht="84" customHeight="1" x14ac:dyDescent="0.4">
      <c r="A42" s="21">
        <v>8</v>
      </c>
      <c r="B42" s="22" t="s">
        <v>31</v>
      </c>
      <c r="C42" s="23"/>
    </row>
    <row r="44" spans="1:3" ht="19.5" customHeight="1" x14ac:dyDescent="0.4">
      <c r="A44" s="7" t="s">
        <v>12</v>
      </c>
      <c r="B44" s="7"/>
      <c r="C44" s="7"/>
    </row>
    <row r="45" spans="1:3" ht="84" customHeight="1" x14ac:dyDescent="0.4">
      <c r="A45" s="21">
        <v>9</v>
      </c>
      <c r="B45" s="22" t="s">
        <v>32</v>
      </c>
      <c r="C45" s="23"/>
    </row>
    <row r="47" spans="1:3" ht="84" customHeight="1" x14ac:dyDescent="0.4">
      <c r="A47" s="21">
        <v>10</v>
      </c>
      <c r="B47" s="22" t="s">
        <v>33</v>
      </c>
      <c r="C47" s="23"/>
    </row>
    <row r="49" spans="1:3" ht="84" customHeight="1" x14ac:dyDescent="0.4">
      <c r="A49" s="21">
        <v>11</v>
      </c>
      <c r="B49" s="22" t="s">
        <v>34</v>
      </c>
      <c r="C49" s="23"/>
    </row>
    <row r="51" spans="1:3" ht="33.75" customHeight="1" x14ac:dyDescent="0.4">
      <c r="A51" s="21">
        <v>12</v>
      </c>
      <c r="B51" s="22" t="s">
        <v>35</v>
      </c>
      <c r="C51" s="23"/>
    </row>
    <row r="53" spans="1:3" ht="19.5" customHeight="1" x14ac:dyDescent="0.4">
      <c r="A53" s="7" t="s">
        <v>13</v>
      </c>
      <c r="B53" s="7"/>
      <c r="C53" s="7"/>
    </row>
    <row r="54" spans="1:3" ht="84" customHeight="1" x14ac:dyDescent="0.4">
      <c r="A54" s="21">
        <v>13</v>
      </c>
      <c r="B54" s="22" t="s">
        <v>36</v>
      </c>
      <c r="C54" s="23"/>
    </row>
    <row r="56" spans="1:3" ht="84" customHeight="1" x14ac:dyDescent="0.4">
      <c r="A56" s="21">
        <v>14</v>
      </c>
      <c r="B56" s="22" t="s">
        <v>37</v>
      </c>
      <c r="C56" s="23"/>
    </row>
    <row r="58" spans="1:3" ht="84" customHeight="1" x14ac:dyDescent="0.4">
      <c r="A58" s="21">
        <v>15</v>
      </c>
      <c r="B58" s="22" t="s">
        <v>38</v>
      </c>
      <c r="C58" s="23"/>
    </row>
    <row r="60" spans="1:3" ht="84" customHeight="1" x14ac:dyDescent="0.4">
      <c r="A60" s="21">
        <v>16</v>
      </c>
      <c r="B60" s="22" t="s">
        <v>39</v>
      </c>
      <c r="C60" s="23"/>
    </row>
    <row r="62" spans="1:3" ht="33.75" customHeight="1" x14ac:dyDescent="0.4">
      <c r="A62" s="21">
        <v>17</v>
      </c>
      <c r="B62" s="22" t="s">
        <v>40</v>
      </c>
      <c r="C62" s="23"/>
    </row>
    <row r="64" spans="1:3" ht="19.5" customHeight="1" x14ac:dyDescent="0.4">
      <c r="A64" s="7" t="s">
        <v>14</v>
      </c>
      <c r="B64" s="7"/>
      <c r="C64" s="7"/>
    </row>
    <row r="65" spans="1:3" ht="84" customHeight="1" x14ac:dyDescent="0.4">
      <c r="A65" s="21">
        <v>18</v>
      </c>
      <c r="B65" s="22" t="s">
        <v>41</v>
      </c>
      <c r="C65" s="23"/>
    </row>
    <row r="67" spans="1:3" ht="84" customHeight="1" x14ac:dyDescent="0.4">
      <c r="A67" s="21">
        <v>19</v>
      </c>
      <c r="B67" s="22" t="s">
        <v>42</v>
      </c>
      <c r="C67" s="23"/>
    </row>
    <row r="69" spans="1:3" ht="84" customHeight="1" x14ac:dyDescent="0.4">
      <c r="A69" s="21">
        <v>20</v>
      </c>
      <c r="B69" s="22" t="s">
        <v>43</v>
      </c>
      <c r="C69" s="23"/>
    </row>
    <row r="71" spans="1:3" ht="84" customHeight="1" x14ac:dyDescent="0.4">
      <c r="A71" s="21">
        <v>21</v>
      </c>
      <c r="B71" s="22" t="s">
        <v>44</v>
      </c>
      <c r="C71" s="23"/>
    </row>
    <row r="73" spans="1:3" ht="33.75" customHeight="1" x14ac:dyDescent="0.4">
      <c r="A73" s="21">
        <v>22</v>
      </c>
      <c r="B73" s="22" t="s">
        <v>45</v>
      </c>
      <c r="C73" s="23"/>
    </row>
    <row r="75" spans="1:3" ht="19.5" customHeight="1" x14ac:dyDescent="0.4">
      <c r="A75" s="7" t="s">
        <v>15</v>
      </c>
      <c r="B75" s="7"/>
      <c r="C75" s="7"/>
    </row>
    <row r="76" spans="1:3" ht="84" customHeight="1" x14ac:dyDescent="0.4">
      <c r="A76" s="21">
        <v>23</v>
      </c>
      <c r="B76" s="22" t="s">
        <v>46</v>
      </c>
      <c r="C76" s="23"/>
    </row>
    <row r="78" spans="1:3" ht="84" customHeight="1" x14ac:dyDescent="0.4">
      <c r="A78" s="21">
        <v>24</v>
      </c>
      <c r="B78" s="22" t="s">
        <v>47</v>
      </c>
      <c r="C78" s="23"/>
    </row>
    <row r="80" spans="1:3" ht="84" customHeight="1" x14ac:dyDescent="0.4">
      <c r="A80" s="21">
        <v>25</v>
      </c>
      <c r="B80" s="22" t="s">
        <v>48</v>
      </c>
      <c r="C80" s="23"/>
    </row>
    <row r="82" spans="1:3" ht="84" customHeight="1" x14ac:dyDescent="0.4">
      <c r="A82" s="21">
        <v>26</v>
      </c>
      <c r="B82" s="22" t="s">
        <v>49</v>
      </c>
      <c r="C82" s="23"/>
    </row>
    <row r="84" spans="1:3" ht="33.75" customHeight="1" x14ac:dyDescent="0.4">
      <c r="A84" s="21">
        <v>27</v>
      </c>
      <c r="B84" s="22" t="s">
        <v>50</v>
      </c>
      <c r="C84" s="23"/>
    </row>
    <row r="86" spans="1:3" ht="19.5" customHeight="1" x14ac:dyDescent="0.4">
      <c r="A86" s="7" t="s">
        <v>16</v>
      </c>
      <c r="B86" s="7"/>
      <c r="C86" s="7"/>
    </row>
    <row r="87" spans="1:3" ht="84" customHeight="1" x14ac:dyDescent="0.4">
      <c r="A87" s="21">
        <v>28</v>
      </c>
      <c r="B87" s="22" t="s">
        <v>51</v>
      </c>
      <c r="C87" s="23"/>
    </row>
    <row r="89" spans="1:3" ht="84" customHeight="1" x14ac:dyDescent="0.4">
      <c r="A89" s="21">
        <v>29</v>
      </c>
      <c r="B89" s="22" t="s">
        <v>52</v>
      </c>
      <c r="C89" s="23"/>
    </row>
    <row r="91" spans="1:3" ht="84" customHeight="1" x14ac:dyDescent="0.4">
      <c r="A91" s="21">
        <v>30</v>
      </c>
      <c r="B91" s="22" t="s">
        <v>53</v>
      </c>
      <c r="C91" s="23"/>
    </row>
    <row r="93" spans="1:3" ht="84" customHeight="1" x14ac:dyDescent="0.4">
      <c r="A93" s="21">
        <v>31</v>
      </c>
      <c r="B93" s="22" t="s">
        <v>54</v>
      </c>
      <c r="C93" s="23"/>
    </row>
    <row r="95" spans="1:3" ht="19.5" customHeight="1" x14ac:dyDescent="0.4">
      <c r="A95" s="7" t="s">
        <v>17</v>
      </c>
      <c r="B95" s="7"/>
      <c r="C95" s="7"/>
    </row>
    <row r="96" spans="1:3" ht="84" customHeight="1" x14ac:dyDescent="0.4">
      <c r="A96" s="21">
        <v>32</v>
      </c>
      <c r="B96" s="22" t="s">
        <v>55</v>
      </c>
      <c r="C96" s="23"/>
    </row>
    <row r="98" spans="1:3" ht="84" customHeight="1" x14ac:dyDescent="0.4">
      <c r="A98" s="21">
        <v>33</v>
      </c>
      <c r="B98" s="22" t="s">
        <v>56</v>
      </c>
      <c r="C98" s="23"/>
    </row>
    <row r="100" spans="1:3" ht="84" customHeight="1" x14ac:dyDescent="0.4">
      <c r="A100" s="21">
        <v>34</v>
      </c>
      <c r="B100" s="22" t="s">
        <v>57</v>
      </c>
      <c r="C100" s="23"/>
    </row>
    <row r="102" spans="1:3" ht="33.75" customHeight="1" x14ac:dyDescent="0.4">
      <c r="A102" s="21">
        <v>35</v>
      </c>
      <c r="B102" s="22" t="s">
        <v>58</v>
      </c>
      <c r="C102" s="23"/>
    </row>
    <row r="104" spans="1:3" ht="19.5" customHeight="1" x14ac:dyDescent="0.4">
      <c r="A104" s="7" t="s">
        <v>18</v>
      </c>
      <c r="B104" s="7"/>
      <c r="C104" s="7"/>
    </row>
    <row r="105" spans="1:3" ht="84" customHeight="1" x14ac:dyDescent="0.4">
      <c r="A105" s="21">
        <v>36</v>
      </c>
      <c r="B105" s="22" t="s">
        <v>59</v>
      </c>
      <c r="C105" s="23"/>
    </row>
    <row r="107" spans="1:3" ht="84" customHeight="1" x14ac:dyDescent="0.4">
      <c r="A107" s="21">
        <v>37</v>
      </c>
      <c r="B107" s="22" t="s">
        <v>60</v>
      </c>
      <c r="C107" s="23"/>
    </row>
    <row r="109" spans="1:3" ht="84" customHeight="1" x14ac:dyDescent="0.4">
      <c r="A109" s="21">
        <v>38</v>
      </c>
      <c r="B109" s="22" t="s">
        <v>61</v>
      </c>
      <c r="C109" s="23"/>
    </row>
    <row r="111" spans="1:3" ht="33.75" customHeight="1" x14ac:dyDescent="0.4">
      <c r="A111" s="21">
        <v>39</v>
      </c>
      <c r="B111" s="22" t="s">
        <v>62</v>
      </c>
      <c r="C111" s="23"/>
    </row>
    <row r="113" spans="1:3" ht="19.5" customHeight="1" x14ac:dyDescent="0.4">
      <c r="A113" s="7" t="s">
        <v>19</v>
      </c>
      <c r="B113" s="7"/>
      <c r="C113" s="7"/>
    </row>
    <row r="114" spans="1:3" ht="84" customHeight="1" x14ac:dyDescent="0.4">
      <c r="A114" s="21">
        <v>40</v>
      </c>
      <c r="B114" s="22" t="s">
        <v>63</v>
      </c>
      <c r="C114" s="23"/>
    </row>
    <row r="116" spans="1:3" ht="84" customHeight="1" x14ac:dyDescent="0.4">
      <c r="A116" s="21">
        <v>41</v>
      </c>
      <c r="B116" s="22" t="s">
        <v>64</v>
      </c>
      <c r="C116" s="23"/>
    </row>
    <row r="118" spans="1:3" ht="33.75" customHeight="1" x14ac:dyDescent="0.4">
      <c r="A118" s="21">
        <v>42</v>
      </c>
      <c r="B118" s="22" t="s">
        <v>65</v>
      </c>
      <c r="C118" s="23"/>
    </row>
    <row r="120" spans="1:3" ht="84" customHeight="1" x14ac:dyDescent="0.4">
      <c r="A120" s="21">
        <v>43</v>
      </c>
      <c r="B120" s="22" t="s">
        <v>66</v>
      </c>
      <c r="C120" s="23"/>
    </row>
    <row r="122" spans="1:3" x14ac:dyDescent="0.4">
      <c r="A122" s="6" t="s">
        <v>67</v>
      </c>
      <c r="B122" s="6"/>
      <c r="C122" s="6"/>
    </row>
  </sheetData>
  <mergeCells count="19">
    <mergeCell ref="A95:C95"/>
    <mergeCell ref="A104:C104"/>
    <mergeCell ref="A113:C113"/>
    <mergeCell ref="A122:C122"/>
    <mergeCell ref="A44:C44"/>
    <mergeCell ref="A53:C53"/>
    <mergeCell ref="A64:C64"/>
    <mergeCell ref="A75:C75"/>
    <mergeCell ref="A86:C86"/>
    <mergeCell ref="A10:C10"/>
    <mergeCell ref="A23:C23"/>
    <mergeCell ref="A24:C24"/>
    <mergeCell ref="A26:C26"/>
    <mergeCell ref="A35:C35"/>
    <mergeCell ref="A1:C1"/>
    <mergeCell ref="A2:C2"/>
    <mergeCell ref="A6:C6"/>
    <mergeCell ref="A8:C8"/>
    <mergeCell ref="A9:C9"/>
  </mergeCells>
  <dataValidations count="3">
    <dataValidation type="list" allowBlank="1" sqref="C27 C29 C33 C36 C38 C42 C45 C47 C49 C54 C56 C58 C60 C65 C67 C69 C71 C76 C78 C80 C82 C87 C89 C91 C93 C96 C98 C100 C105 C107 C109 C114 C116 C120" xr:uid="{00000000-0002-0000-0000-000000000000}">
      <formula1>"A,B,C,D"</formula1>
      <formula2>0</formula2>
    </dataValidation>
    <dataValidation type="list" allowBlank="1" sqref="C31 C40 C51 C62 C73 C84 C102 C111 C118" xr:uid="{00000000-0002-0000-0000-000001000000}">
      <formula1>"True,False"</formula1>
      <formula2>0</formula2>
    </dataValidation>
    <dataValidation type="list" allowBlank="1" sqref="C12:C21"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2"/>
  <sheetViews>
    <sheetView showGridLines="0" zoomScaleNormal="100" workbookViewId="0">
      <selection activeCell="B38" sqref="B38"/>
    </sheetView>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8" customWidth="1"/>
  </cols>
  <sheetData>
    <row r="1" spans="2:6" ht="22.75" x14ac:dyDescent="0.55000000000000004">
      <c r="B1" s="5" t="s">
        <v>68</v>
      </c>
      <c r="C1" s="5"/>
      <c r="D1" s="5"/>
      <c r="E1" s="5"/>
      <c r="F1" s="5"/>
    </row>
    <row r="2" spans="2:6" x14ac:dyDescent="0.4">
      <c r="B2" s="4" t="s">
        <v>69</v>
      </c>
      <c r="C2" s="4"/>
      <c r="D2" s="4"/>
      <c r="E2" s="4"/>
      <c r="F2" s="4"/>
    </row>
    <row r="4" spans="2:6" x14ac:dyDescent="0.4">
      <c r="B4" s="24" t="s">
        <v>70</v>
      </c>
      <c r="C4" s="25">
        <f>Assessment!C3</f>
        <v>0</v>
      </c>
    </row>
    <row r="5" spans="2:6" x14ac:dyDescent="0.4">
      <c r="B5" s="24" t="s">
        <v>3</v>
      </c>
      <c r="C5" s="25">
        <f>Assessment!C4</f>
        <v>0</v>
      </c>
    </row>
    <row r="6" spans="2:6" x14ac:dyDescent="0.4">
      <c r="B6" s="24" t="s">
        <v>71</v>
      </c>
      <c r="C6" s="3" t="str">
        <f>Key!H4&amp;" of 10 skills rated, "&amp;Key!H1&amp;" of 43 questions answered"</f>
        <v>0 of 10 skills rated, 0 of 43 questions answered</v>
      </c>
      <c r="D6" s="3"/>
      <c r="E6" s="3"/>
      <c r="F6" s="3"/>
    </row>
    <row r="8" spans="2:6" ht="24" customHeight="1" x14ac:dyDescent="0.4">
      <c r="B8" s="2" t="s">
        <v>72</v>
      </c>
      <c r="C8" s="2"/>
      <c r="D8" s="2"/>
      <c r="E8" s="2"/>
      <c r="F8" s="2"/>
    </row>
    <row r="9" spans="2:6" ht="21.75" customHeight="1" x14ac:dyDescent="0.4">
      <c r="B9" s="24" t="s">
        <v>73</v>
      </c>
      <c r="C9" s="1" t="str">
        <f>IF(Key!H1=0,"Not started",Key!H2&amp;" / 43   ("&amp;TEXT(Key!H3,"0%")&amp;")")</f>
        <v>Not started</v>
      </c>
      <c r="D9" s="1"/>
      <c r="E9" s="1"/>
      <c r="F9" s="1"/>
    </row>
    <row r="10" spans="2:6" ht="21.75" customHeight="1" x14ac:dyDescent="0.4">
      <c r="B10" s="24" t="s">
        <v>74</v>
      </c>
      <c r="C10" s="1" t="str">
        <f>IF(Key!H4=0,"Not rated",TEXT(Key!H7,"0%")&amp;" average confidence")</f>
        <v>Not rated</v>
      </c>
      <c r="D10" s="1"/>
      <c r="E10" s="1"/>
      <c r="F10" s="1"/>
    </row>
    <row r="11" spans="2:6" ht="21.75" customHeight="1" x14ac:dyDescent="0.4">
      <c r="B11" s="26" t="s">
        <v>75</v>
      </c>
      <c r="C11" s="31" t="str">
        <f>IF(AND(Key!H1=0,Key!H4=0),"Not started yet",TEXT(Key!H8,"0%"))</f>
        <v>Not started yet</v>
      </c>
      <c r="D11" s="31"/>
      <c r="E11" s="31"/>
      <c r="F11" s="31"/>
    </row>
    <row r="12" spans="2:6" x14ac:dyDescent="0.4">
      <c r="B12" s="32" t="s">
        <v>76</v>
      </c>
      <c r="C12" s="32"/>
      <c r="D12" s="32"/>
      <c r="E12" s="32"/>
      <c r="F12" s="32"/>
    </row>
    <row r="13" spans="2:6" ht="24" customHeight="1" x14ac:dyDescent="0.4">
      <c r="B13" s="24" t="s">
        <v>77</v>
      </c>
      <c r="C13" s="33" t="s">
        <v>78</v>
      </c>
      <c r="D13" s="33"/>
      <c r="E13" s="33"/>
      <c r="F13" s="33"/>
    </row>
    <row r="14" spans="2:6" ht="30" customHeight="1" x14ac:dyDescent="0.4">
      <c r="B14" s="26" t="s">
        <v>79</v>
      </c>
      <c r="C14" s="34" t="str">
        <f>IF(AND(Key!H1=0,Key!H4=0),"-",IF(Key!H8&gt;=0.8,"Excel Pivot Tables",IF(Key!H8&gt;=0.5,"Excel Formulas and Functions","Excel Introduction")))</f>
        <v>-</v>
      </c>
      <c r="D14" s="34"/>
      <c r="E14" s="34"/>
      <c r="F14" s="34"/>
    </row>
    <row r="15" spans="2:6" ht="45.75" customHeight="1" x14ac:dyDescent="0.4">
      <c r="B15" s="35" t="str">
        <f>IF(AND(Key!H1=0,Key!H4=0),"Complete both parts on the Assessment tab to see your placement.",IF(Key!H8&gt;=0.8,"You have shown strong command of this material - you may be ready to move on to Excel Pivot Tables. Review any focus areas below first.",IF(Key!H8&gt;=0.5,"Excel Formulas and Functions is a great fit - you have a foundation and the class will fill the gaps shown below.","We would suggest building more fundamentals first - consider Excel Introduction - though this class will also review the basics.")))</f>
        <v>Complete both parts on the Assessment tab to see your placement.</v>
      </c>
      <c r="C15" s="35"/>
      <c r="D15" s="35"/>
      <c r="E15" s="35"/>
      <c r="F15" s="35"/>
    </row>
    <row r="17" spans="2:6" ht="24" customHeight="1" x14ac:dyDescent="0.4">
      <c r="B17" s="2" t="s">
        <v>80</v>
      </c>
      <c r="C17" s="2"/>
      <c r="D17" s="2"/>
      <c r="E17" s="2"/>
      <c r="F17" s="2"/>
    </row>
    <row r="18" spans="2:6" x14ac:dyDescent="0.4">
      <c r="B18" s="17" t="s">
        <v>81</v>
      </c>
      <c r="C18" s="17" t="s">
        <v>82</v>
      </c>
      <c r="D18" s="17" t="s">
        <v>83</v>
      </c>
      <c r="E18" s="17" t="s">
        <v>84</v>
      </c>
      <c r="F18" s="17" t="s">
        <v>85</v>
      </c>
    </row>
    <row r="19" spans="2:6" x14ac:dyDescent="0.4">
      <c r="B19" s="27" t="s">
        <v>10</v>
      </c>
      <c r="C19" s="28" t="str">
        <f>SUMIF(Key!$B$2:$B$44,B19,Key!$F$2:$F$44)&amp;" / "&amp;COUNTIF(Key!$B$2:$B$44,B19)</f>
        <v>0 / 4</v>
      </c>
      <c r="D19" s="28" t="str">
        <f>VLOOKUP(B19,Key!$J$2:$M$11,4,0)</f>
        <v>Not rated</v>
      </c>
      <c r="E19" s="29">
        <f>Key!$H$5*(SUMIF(Key!$B$2:$B$44,B19,Key!$F$2:$F$44)/COUNTIF(Key!$B$2:$B$44,B19))+Key!$H$6*VLOOKUP(B19,Key!$J$2:$L$11,3,0)</f>
        <v>0</v>
      </c>
      <c r="F19" s="30" t="str">
        <f>IF(AND(Key!$H$1=0,Key!$H$4=0),"-",IF(E19&gt;=0.7,"Solid","Focus area"))</f>
        <v>-</v>
      </c>
    </row>
    <row r="20" spans="2:6" x14ac:dyDescent="0.4">
      <c r="B20" s="27" t="s">
        <v>11</v>
      </c>
      <c r="C20" s="28" t="str">
        <f>SUMIF(Key!$B$2:$B$44,B20,Key!$F$2:$F$44)&amp;" / "&amp;COUNTIF(Key!$B$2:$B$44,B20)</f>
        <v>0 / 4</v>
      </c>
      <c r="D20" s="28" t="str">
        <f>VLOOKUP(B20,Key!$J$2:$M$11,4,0)</f>
        <v>Not rated</v>
      </c>
      <c r="E20" s="29">
        <f>Key!$H$5*(SUMIF(Key!$B$2:$B$44,B20,Key!$F$2:$F$44)/COUNTIF(Key!$B$2:$B$44,B20))+Key!$H$6*VLOOKUP(B20,Key!$J$2:$L$11,3,0)</f>
        <v>0</v>
      </c>
      <c r="F20" s="30" t="str">
        <f>IF(AND(Key!$H$1=0,Key!$H$4=0),"-",IF(E20&gt;=0.7,"Solid","Focus area"))</f>
        <v>-</v>
      </c>
    </row>
    <row r="21" spans="2:6" ht="24.9" x14ac:dyDescent="0.4">
      <c r="B21" s="27" t="s">
        <v>12</v>
      </c>
      <c r="C21" s="28" t="str">
        <f>SUMIF(Key!$B$2:$B$44,B21,Key!$F$2:$F$44)&amp;" / "&amp;COUNTIF(Key!$B$2:$B$44,B21)</f>
        <v>0 / 4</v>
      </c>
      <c r="D21" s="28" t="str">
        <f>VLOOKUP(B21,Key!$J$2:$M$11,4,0)</f>
        <v>Not rated</v>
      </c>
      <c r="E21" s="29">
        <f>Key!$H$5*(SUMIF(Key!$B$2:$B$44,B21,Key!$F$2:$F$44)/COUNTIF(Key!$B$2:$B$44,B21))+Key!$H$6*VLOOKUP(B21,Key!$J$2:$L$11,3,0)</f>
        <v>0</v>
      </c>
      <c r="F21" s="30" t="str">
        <f>IF(AND(Key!$H$1=0,Key!$H$4=0),"-",IF(E21&gt;=0.7,"Solid","Focus area"))</f>
        <v>-</v>
      </c>
    </row>
    <row r="22" spans="2:6" x14ac:dyDescent="0.4">
      <c r="B22" s="27" t="s">
        <v>13</v>
      </c>
      <c r="C22" s="28" t="str">
        <f>SUMIF(Key!$B$2:$B$44,B22,Key!$F$2:$F$44)&amp;" / "&amp;COUNTIF(Key!$B$2:$B$44,B22)</f>
        <v>0 / 5</v>
      </c>
      <c r="D22" s="28" t="str">
        <f>VLOOKUP(B22,Key!$J$2:$M$11,4,0)</f>
        <v>Not rated</v>
      </c>
      <c r="E22" s="29">
        <f>Key!$H$5*(SUMIF(Key!$B$2:$B$44,B22,Key!$F$2:$F$44)/COUNTIF(Key!$B$2:$B$44,B22))+Key!$H$6*VLOOKUP(B22,Key!$J$2:$L$11,3,0)</f>
        <v>0</v>
      </c>
      <c r="F22" s="30" t="str">
        <f>IF(AND(Key!$H$1=0,Key!$H$4=0),"-",IF(E22&gt;=0.7,"Solid","Focus area"))</f>
        <v>-</v>
      </c>
    </row>
    <row r="23" spans="2:6" ht="24.9" x14ac:dyDescent="0.4">
      <c r="B23" s="27" t="s">
        <v>14</v>
      </c>
      <c r="C23" s="28" t="str">
        <f>SUMIF(Key!$B$2:$B$44,B23,Key!$F$2:$F$44)&amp;" / "&amp;COUNTIF(Key!$B$2:$B$44,B23)</f>
        <v>0 / 5</v>
      </c>
      <c r="D23" s="28" t="str">
        <f>VLOOKUP(B23,Key!$J$2:$M$11,4,0)</f>
        <v>Not rated</v>
      </c>
      <c r="E23" s="29">
        <f>Key!$H$5*(SUMIF(Key!$B$2:$B$44,B23,Key!$F$2:$F$44)/COUNTIF(Key!$B$2:$B$44,B23))+Key!$H$6*VLOOKUP(B23,Key!$J$2:$L$11,3,0)</f>
        <v>0</v>
      </c>
      <c r="F23" s="30" t="str">
        <f>IF(AND(Key!$H$1=0,Key!$H$4=0),"-",IF(E23&gt;=0.7,"Solid","Focus area"))</f>
        <v>-</v>
      </c>
    </row>
    <row r="24" spans="2:6" ht="24.9" x14ac:dyDescent="0.4">
      <c r="B24" s="27" t="s">
        <v>15</v>
      </c>
      <c r="C24" s="28" t="str">
        <f>SUMIF(Key!$B$2:$B$44,B24,Key!$F$2:$F$44)&amp;" / "&amp;COUNTIF(Key!$B$2:$B$44,B24)</f>
        <v>0 / 5</v>
      </c>
      <c r="D24" s="28" t="str">
        <f>VLOOKUP(B24,Key!$J$2:$M$11,4,0)</f>
        <v>Not rated</v>
      </c>
      <c r="E24" s="29">
        <f>Key!$H$5*(SUMIF(Key!$B$2:$B$44,B24,Key!$F$2:$F$44)/COUNTIF(Key!$B$2:$B$44,B24))+Key!$H$6*VLOOKUP(B24,Key!$J$2:$L$11,3,0)</f>
        <v>0</v>
      </c>
      <c r="F24" s="30" t="str">
        <f>IF(AND(Key!$H$1=0,Key!$H$4=0),"-",IF(E24&gt;=0.7,"Solid","Focus area"))</f>
        <v>-</v>
      </c>
    </row>
    <row r="25" spans="2:6" x14ac:dyDescent="0.4">
      <c r="B25" s="27" t="s">
        <v>16</v>
      </c>
      <c r="C25" s="28" t="str">
        <f>SUMIF(Key!$B$2:$B$44,B25,Key!$F$2:$F$44)&amp;" / "&amp;COUNTIF(Key!$B$2:$B$44,B25)</f>
        <v>0 / 4</v>
      </c>
      <c r="D25" s="28" t="str">
        <f>VLOOKUP(B25,Key!$J$2:$M$11,4,0)</f>
        <v>Not rated</v>
      </c>
      <c r="E25" s="29">
        <f>Key!$H$5*(SUMIF(Key!$B$2:$B$44,B25,Key!$F$2:$F$44)/COUNTIF(Key!$B$2:$B$44,B25))+Key!$H$6*VLOOKUP(B25,Key!$J$2:$L$11,3,0)</f>
        <v>0</v>
      </c>
      <c r="F25" s="30" t="str">
        <f>IF(AND(Key!$H$1=0,Key!$H$4=0),"-",IF(E25&gt;=0.7,"Solid","Focus area"))</f>
        <v>-</v>
      </c>
    </row>
    <row r="26" spans="2:6" x14ac:dyDescent="0.4">
      <c r="B26" s="27" t="s">
        <v>17</v>
      </c>
      <c r="C26" s="28" t="str">
        <f>SUMIF(Key!$B$2:$B$44,B26,Key!$F$2:$F$44)&amp;" / "&amp;COUNTIF(Key!$B$2:$B$44,B26)</f>
        <v>0 / 4</v>
      </c>
      <c r="D26" s="28" t="str">
        <f>VLOOKUP(B26,Key!$J$2:$M$11,4,0)</f>
        <v>Not rated</v>
      </c>
      <c r="E26" s="29">
        <f>Key!$H$5*(SUMIF(Key!$B$2:$B$44,B26,Key!$F$2:$F$44)/COUNTIF(Key!$B$2:$B$44,B26))+Key!$H$6*VLOOKUP(B26,Key!$J$2:$L$11,3,0)</f>
        <v>0</v>
      </c>
      <c r="F26" s="30" t="str">
        <f>IF(AND(Key!$H$1=0,Key!$H$4=0),"-",IF(E26&gt;=0.7,"Solid","Focus area"))</f>
        <v>-</v>
      </c>
    </row>
    <row r="27" spans="2:6" x14ac:dyDescent="0.4">
      <c r="B27" s="27" t="s">
        <v>18</v>
      </c>
      <c r="C27" s="28" t="str">
        <f>SUMIF(Key!$B$2:$B$44,B27,Key!$F$2:$F$44)&amp;" / "&amp;COUNTIF(Key!$B$2:$B$44,B27)</f>
        <v>0 / 4</v>
      </c>
      <c r="D27" s="28" t="str">
        <f>VLOOKUP(B27,Key!$J$2:$M$11,4,0)</f>
        <v>Not rated</v>
      </c>
      <c r="E27" s="29">
        <f>Key!$H$5*(SUMIF(Key!$B$2:$B$44,B27,Key!$F$2:$F$44)/COUNTIF(Key!$B$2:$B$44,B27))+Key!$H$6*VLOOKUP(B27,Key!$J$2:$L$11,3,0)</f>
        <v>0</v>
      </c>
      <c r="F27" s="30" t="str">
        <f>IF(AND(Key!$H$1=0,Key!$H$4=0),"-",IF(E27&gt;=0.7,"Solid","Focus area"))</f>
        <v>-</v>
      </c>
    </row>
    <row r="28" spans="2:6" ht="24.9" x14ac:dyDescent="0.4">
      <c r="B28" s="27" t="s">
        <v>19</v>
      </c>
      <c r="C28" s="28" t="str">
        <f>SUMIF(Key!$B$2:$B$44,B28,Key!$F$2:$F$44)&amp;" / "&amp;COUNTIF(Key!$B$2:$B$44,B28)</f>
        <v>0 / 4</v>
      </c>
      <c r="D28" s="28" t="str">
        <f>VLOOKUP(B28,Key!$J$2:$M$11,4,0)</f>
        <v>Not rated</v>
      </c>
      <c r="E28" s="29">
        <f>Key!$H$5*(SUMIF(Key!$B$2:$B$44,B28,Key!$F$2:$F$44)/COUNTIF(Key!$B$2:$B$44,B28))+Key!$H$6*VLOOKUP(B28,Key!$J$2:$L$11,3,0)</f>
        <v>0</v>
      </c>
      <c r="F28" s="30" t="str">
        <f>IF(AND(Key!$H$1=0,Key!$H$4=0),"-",IF(E28&gt;=0.7,"Solid","Focus area"))</f>
        <v>-</v>
      </c>
    </row>
    <row r="30" spans="2:6" ht="31.5" customHeight="1" x14ac:dyDescent="0.4">
      <c r="B30" s="36" t="s">
        <v>86</v>
      </c>
      <c r="C30" s="36"/>
      <c r="D30" s="36"/>
      <c r="E30" s="36"/>
      <c r="F30" s="36"/>
    </row>
    <row r="32" spans="2:6" x14ac:dyDescent="0.4">
      <c r="B32" s="6" t="s">
        <v>67</v>
      </c>
      <c r="C32" s="6"/>
      <c r="D32" s="6"/>
      <c r="E32" s="6"/>
      <c r="F32" s="6"/>
    </row>
  </sheetData>
  <mergeCells count="14">
    <mergeCell ref="B15:F15"/>
    <mergeCell ref="B17:F17"/>
    <mergeCell ref="B30:F30"/>
    <mergeCell ref="B32:F32"/>
    <mergeCell ref="C10:F10"/>
    <mergeCell ref="C11:F11"/>
    <mergeCell ref="B12:F12"/>
    <mergeCell ref="C13:F13"/>
    <mergeCell ref="C14:F14"/>
    <mergeCell ref="B1:F1"/>
    <mergeCell ref="B2:F2"/>
    <mergeCell ref="C6:F6"/>
    <mergeCell ref="B8:F8"/>
    <mergeCell ref="C9:F9"/>
  </mergeCells>
  <conditionalFormatting sqref="F19:F28">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4"/>
  <sheetViews>
    <sheetView zoomScaleNormal="100" workbookViewId="0"/>
  </sheetViews>
  <sheetFormatPr defaultColWidth="8.69140625" defaultRowHeight="14.6" x14ac:dyDescent="0.4"/>
  <sheetData>
    <row r="1" spans="1:13" x14ac:dyDescent="0.4">
      <c r="A1" t="s">
        <v>87</v>
      </c>
      <c r="B1" t="s">
        <v>81</v>
      </c>
      <c r="C1" t="s">
        <v>88</v>
      </c>
      <c r="D1" t="s">
        <v>89</v>
      </c>
      <c r="E1" t="s">
        <v>90</v>
      </c>
      <c r="F1" t="s">
        <v>91</v>
      </c>
      <c r="G1" t="s">
        <v>92</v>
      </c>
      <c r="H1">
        <f>COUNTA(Assessment!C27:C120)</f>
        <v>0</v>
      </c>
      <c r="J1" t="s">
        <v>81</v>
      </c>
      <c r="K1" t="s">
        <v>93</v>
      </c>
      <c r="L1" t="s">
        <v>94</v>
      </c>
      <c r="M1" t="s">
        <v>95</v>
      </c>
    </row>
    <row r="2" spans="1:13" x14ac:dyDescent="0.4">
      <c r="A2">
        <v>1</v>
      </c>
      <c r="B2" t="s">
        <v>10</v>
      </c>
      <c r="C2" t="s">
        <v>96</v>
      </c>
      <c r="D2" t="s">
        <v>97</v>
      </c>
      <c r="E2">
        <f>Assessment!C27</f>
        <v>0</v>
      </c>
      <c r="F2">
        <f>IF(IF(ISLOGICAL(Assessment!C27),IF(Assessment!C27,"TRUE","FALSE"),UPPER(TRIM(Assessment!C27&amp;"")))=UPPER(TRIM($D2&amp;"")),1,0)</f>
        <v>0</v>
      </c>
      <c r="G2" t="s">
        <v>98</v>
      </c>
      <c r="H2">
        <f>SUM(F2:F44)</f>
        <v>0</v>
      </c>
      <c r="J2" t="s">
        <v>10</v>
      </c>
      <c r="K2">
        <f>IF(LEFT(Assessment!C12,1)="A",3,IF(LEFT(Assessment!C12,1)="B",2,IF(LEFT(Assessment!C12,1)="C",1,0)))</f>
        <v>0</v>
      </c>
      <c r="L2">
        <f t="shared" ref="L2:L11" si="0">K2/3</f>
        <v>0</v>
      </c>
      <c r="M2" t="str">
        <f>IF(Assessment!C12="","Not rated",Assessment!C12)</f>
        <v>Not rated</v>
      </c>
    </row>
    <row r="3" spans="1:13" x14ac:dyDescent="0.4">
      <c r="A3">
        <v>2</v>
      </c>
      <c r="B3" t="s">
        <v>10</v>
      </c>
      <c r="C3" t="s">
        <v>96</v>
      </c>
      <c r="D3" t="s">
        <v>99</v>
      </c>
      <c r="E3">
        <f>Assessment!C29</f>
        <v>0</v>
      </c>
      <c r="F3">
        <f>IF(IF(ISLOGICAL(Assessment!C29),IF(Assessment!C29,"TRUE","FALSE"),UPPER(TRIM(Assessment!C29&amp;"")))=UPPER(TRIM($D3&amp;"")),1,0)</f>
        <v>0</v>
      </c>
      <c r="G3" t="s">
        <v>100</v>
      </c>
      <c r="H3">
        <f>H2/43</f>
        <v>0</v>
      </c>
      <c r="J3" t="s">
        <v>11</v>
      </c>
      <c r="K3">
        <f>IF(LEFT(Assessment!C13,1)="A",3,IF(LEFT(Assessment!C13,1)="B",2,IF(LEFT(Assessment!C13,1)="C",1,0)))</f>
        <v>0</v>
      </c>
      <c r="L3">
        <f t="shared" si="0"/>
        <v>0</v>
      </c>
      <c r="M3" t="str">
        <f>IF(Assessment!C13="","Not rated",Assessment!C13)</f>
        <v>Not rated</v>
      </c>
    </row>
    <row r="4" spans="1:13" x14ac:dyDescent="0.4">
      <c r="A4">
        <v>3</v>
      </c>
      <c r="B4" t="s">
        <v>10</v>
      </c>
      <c r="C4" t="s">
        <v>101</v>
      </c>
      <c r="D4" t="s">
        <v>102</v>
      </c>
      <c r="E4">
        <f>Assessment!C31</f>
        <v>0</v>
      </c>
      <c r="F4">
        <f>IF(IF(ISLOGICAL(Assessment!C31),IF(Assessment!C31,"TRUE","FALSE"),UPPER(TRIM(Assessment!C31&amp;"")))=UPPER(TRIM($D4&amp;"")),1,0)</f>
        <v>0</v>
      </c>
      <c r="G4" t="s">
        <v>103</v>
      </c>
      <c r="H4">
        <f>COUNTA(Assessment!C12:C21)</f>
        <v>0</v>
      </c>
      <c r="J4" t="s">
        <v>12</v>
      </c>
      <c r="K4">
        <f>IF(LEFT(Assessment!C14,1)="A",3,IF(LEFT(Assessment!C14,1)="B",2,IF(LEFT(Assessment!C14,1)="C",1,0)))</f>
        <v>0</v>
      </c>
      <c r="L4">
        <f t="shared" si="0"/>
        <v>0</v>
      </c>
      <c r="M4" t="str">
        <f>IF(Assessment!C14="","Not rated",Assessment!C14)</f>
        <v>Not rated</v>
      </c>
    </row>
    <row r="5" spans="1:13" x14ac:dyDescent="0.4">
      <c r="A5">
        <v>4</v>
      </c>
      <c r="B5" t="s">
        <v>10</v>
      </c>
      <c r="C5" t="s">
        <v>96</v>
      </c>
      <c r="D5" t="s">
        <v>97</v>
      </c>
      <c r="E5">
        <f>Assessment!C33</f>
        <v>0</v>
      </c>
      <c r="F5">
        <f>IF(IF(ISLOGICAL(Assessment!C33),IF(Assessment!C33,"TRUE","FALSE"),UPPER(TRIM(Assessment!C33&amp;"")))=UPPER(TRIM($D5&amp;"")),1,0)</f>
        <v>0</v>
      </c>
      <c r="G5" t="s">
        <v>104</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96</v>
      </c>
      <c r="D6" t="s">
        <v>99</v>
      </c>
      <c r="E6">
        <f>Assessment!C36</f>
        <v>0</v>
      </c>
      <c r="F6">
        <f>IF(IF(ISLOGICAL(Assessment!C36),IF(Assessment!C36,"TRUE","FALSE"),UPPER(TRIM(Assessment!C36&amp;"")))=UPPER(TRIM($D6&amp;"")),1,0)</f>
        <v>0</v>
      </c>
      <c r="G6" t="s">
        <v>105</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96</v>
      </c>
      <c r="D7" t="s">
        <v>97</v>
      </c>
      <c r="E7">
        <f>Assessment!C38</f>
        <v>0</v>
      </c>
      <c r="F7">
        <f>IF(IF(ISLOGICAL(Assessment!C38),IF(Assessment!C38,"TRUE","FALSE"),UPPER(TRIM(Assessment!C38&amp;"")))=UPPER(TRIM($D7&amp;"")),1,0)</f>
        <v>0</v>
      </c>
      <c r="G7" t="s">
        <v>106</v>
      </c>
      <c r="H7">
        <f>SUM(K2:K11)/30</f>
        <v>0</v>
      </c>
      <c r="J7" t="s">
        <v>15</v>
      </c>
      <c r="K7">
        <f>IF(LEFT(Assessment!C17,1)="A",3,IF(LEFT(Assessment!C17,1)="B",2,IF(LEFT(Assessment!C17,1)="C",1,0)))</f>
        <v>0</v>
      </c>
      <c r="L7">
        <f t="shared" si="0"/>
        <v>0</v>
      </c>
      <c r="M7" t="str">
        <f>IF(Assessment!C17="","Not rated",Assessment!C17)</f>
        <v>Not rated</v>
      </c>
    </row>
    <row r="8" spans="1:13" x14ac:dyDescent="0.4">
      <c r="A8">
        <v>7</v>
      </c>
      <c r="B8" t="s">
        <v>11</v>
      </c>
      <c r="C8" t="s">
        <v>101</v>
      </c>
      <c r="D8" t="s">
        <v>102</v>
      </c>
      <c r="E8">
        <f>Assessment!C40</f>
        <v>0</v>
      </c>
      <c r="F8">
        <f>IF(IF(ISLOGICAL(Assessment!C40),IF(Assessment!C40,"TRUE","FALSE"),UPPER(TRIM(Assessment!C40&amp;"")))=UPPER(TRIM($D8&amp;"")),1,0)</f>
        <v>0</v>
      </c>
      <c r="G8" t="s">
        <v>107</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96</v>
      </c>
      <c r="D9" t="s">
        <v>97</v>
      </c>
      <c r="E9">
        <f>Assessment!C42</f>
        <v>0</v>
      </c>
      <c r="F9">
        <f>IF(IF(ISLOGICAL(Assessment!C42),IF(Assessment!C42,"TRUE","FALSE"),UPPER(TRIM(Assessment!C42&amp;"")))=UPPER(TRIM($D9&amp;"")),1,0)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96</v>
      </c>
      <c r="D10" t="s">
        <v>97</v>
      </c>
      <c r="E10">
        <f>Assessment!C45</f>
        <v>0</v>
      </c>
      <c r="F10">
        <f>IF(IF(ISLOGICAL(Assessment!C45),IF(Assessment!C45,"TRUE","FALSE"),UPPER(TRIM(Assessment!C45&amp;"")))=UPPER(TRIM($D10&amp;"")),1,0)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96</v>
      </c>
      <c r="D11" t="s">
        <v>97</v>
      </c>
      <c r="E11">
        <f>Assessment!C47</f>
        <v>0</v>
      </c>
      <c r="F11">
        <f>IF(IF(ISLOGICAL(Assessment!C47),IF(Assessment!C47,"TRUE","FALSE"),UPPER(TRIM(Assessment!C47&amp;"")))=UPPER(TRIM($D11&amp;"")),1,0)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96</v>
      </c>
      <c r="D12" t="s">
        <v>97</v>
      </c>
      <c r="E12">
        <f>Assessment!C49</f>
        <v>0</v>
      </c>
      <c r="F12">
        <f>IF(IF(ISLOGICAL(Assessment!C49),IF(Assessment!C49,"TRUE","FALSE"),UPPER(TRIM(Assessment!C49&amp;"")))=UPPER(TRIM($D12&amp;"")),1,0)</f>
        <v>0</v>
      </c>
    </row>
    <row r="13" spans="1:13" x14ac:dyDescent="0.4">
      <c r="A13">
        <v>12</v>
      </c>
      <c r="B13" t="s">
        <v>12</v>
      </c>
      <c r="C13" t="s">
        <v>101</v>
      </c>
      <c r="D13" t="s">
        <v>102</v>
      </c>
      <c r="E13">
        <f>Assessment!C51</f>
        <v>0</v>
      </c>
      <c r="F13">
        <f>IF(IF(ISLOGICAL(Assessment!C51),IF(Assessment!C51,"TRUE","FALSE"),UPPER(TRIM(Assessment!C51&amp;"")))=UPPER(TRIM($D13&amp;"")),1,0)</f>
        <v>0</v>
      </c>
    </row>
    <row r="14" spans="1:13" x14ac:dyDescent="0.4">
      <c r="A14">
        <v>13</v>
      </c>
      <c r="B14" t="s">
        <v>13</v>
      </c>
      <c r="C14" t="s">
        <v>96</v>
      </c>
      <c r="D14" t="s">
        <v>97</v>
      </c>
      <c r="E14">
        <f>Assessment!C54</f>
        <v>0</v>
      </c>
      <c r="F14">
        <f>IF(IF(ISLOGICAL(Assessment!C54),IF(Assessment!C54,"TRUE","FALSE"),UPPER(TRIM(Assessment!C54&amp;"")))=UPPER(TRIM($D14&amp;"")),1,0)</f>
        <v>0</v>
      </c>
    </row>
    <row r="15" spans="1:13" x14ac:dyDescent="0.4">
      <c r="A15">
        <v>14</v>
      </c>
      <c r="B15" t="s">
        <v>13</v>
      </c>
      <c r="C15" t="s">
        <v>96</v>
      </c>
      <c r="D15" t="s">
        <v>99</v>
      </c>
      <c r="E15">
        <f>Assessment!C56</f>
        <v>0</v>
      </c>
      <c r="F15">
        <f>IF(IF(ISLOGICAL(Assessment!C56),IF(Assessment!C56,"TRUE","FALSE"),UPPER(TRIM(Assessment!C56&amp;"")))=UPPER(TRIM($D15&amp;"")),1,0)</f>
        <v>0</v>
      </c>
    </row>
    <row r="16" spans="1:13" x14ac:dyDescent="0.4">
      <c r="A16">
        <v>15</v>
      </c>
      <c r="B16" t="s">
        <v>13</v>
      </c>
      <c r="C16" t="s">
        <v>96</v>
      </c>
      <c r="D16" t="s">
        <v>97</v>
      </c>
      <c r="E16">
        <f>Assessment!C58</f>
        <v>0</v>
      </c>
      <c r="F16">
        <f>IF(IF(ISLOGICAL(Assessment!C58),IF(Assessment!C58,"TRUE","FALSE"),UPPER(TRIM(Assessment!C58&amp;"")))=UPPER(TRIM($D16&amp;"")),1,0)</f>
        <v>0</v>
      </c>
    </row>
    <row r="17" spans="1:6" x14ac:dyDescent="0.4">
      <c r="A17">
        <v>16</v>
      </c>
      <c r="B17" t="s">
        <v>13</v>
      </c>
      <c r="C17" t="s">
        <v>96</v>
      </c>
      <c r="D17" t="s">
        <v>97</v>
      </c>
      <c r="E17">
        <f>Assessment!C60</f>
        <v>0</v>
      </c>
      <c r="F17">
        <f>IF(IF(ISLOGICAL(Assessment!C60),IF(Assessment!C60,"TRUE","FALSE"),UPPER(TRIM(Assessment!C60&amp;"")))=UPPER(TRIM($D17&amp;"")),1,0)</f>
        <v>0</v>
      </c>
    </row>
    <row r="18" spans="1:6" x14ac:dyDescent="0.4">
      <c r="A18">
        <v>17</v>
      </c>
      <c r="B18" t="s">
        <v>13</v>
      </c>
      <c r="C18" t="s">
        <v>101</v>
      </c>
      <c r="D18" t="s">
        <v>102</v>
      </c>
      <c r="E18">
        <f>Assessment!C62</f>
        <v>0</v>
      </c>
      <c r="F18">
        <f>IF(IF(ISLOGICAL(Assessment!C62),IF(Assessment!C62,"TRUE","FALSE"),UPPER(TRIM(Assessment!C62&amp;"")))=UPPER(TRIM($D18&amp;"")),1,0)</f>
        <v>0</v>
      </c>
    </row>
    <row r="19" spans="1:6" x14ac:dyDescent="0.4">
      <c r="A19">
        <v>18</v>
      </c>
      <c r="B19" t="s">
        <v>14</v>
      </c>
      <c r="C19" t="s">
        <v>96</v>
      </c>
      <c r="D19" t="s">
        <v>99</v>
      </c>
      <c r="E19">
        <f>Assessment!C65</f>
        <v>0</v>
      </c>
      <c r="F19">
        <f>IF(IF(ISLOGICAL(Assessment!C65),IF(Assessment!C65,"TRUE","FALSE"),UPPER(TRIM(Assessment!C65&amp;"")))=UPPER(TRIM($D19&amp;"")),1,0)</f>
        <v>0</v>
      </c>
    </row>
    <row r="20" spans="1:6" x14ac:dyDescent="0.4">
      <c r="A20">
        <v>19</v>
      </c>
      <c r="B20" t="s">
        <v>14</v>
      </c>
      <c r="C20" t="s">
        <v>96</v>
      </c>
      <c r="D20" t="s">
        <v>97</v>
      </c>
      <c r="E20">
        <f>Assessment!C67</f>
        <v>0</v>
      </c>
      <c r="F20">
        <f>IF(IF(ISLOGICAL(Assessment!C67),IF(Assessment!C67,"TRUE","FALSE"),UPPER(TRIM(Assessment!C67&amp;"")))=UPPER(TRIM($D20&amp;"")),1,0)</f>
        <v>0</v>
      </c>
    </row>
    <row r="21" spans="1:6" x14ac:dyDescent="0.4">
      <c r="A21">
        <v>20</v>
      </c>
      <c r="B21" t="s">
        <v>14</v>
      </c>
      <c r="C21" t="s">
        <v>96</v>
      </c>
      <c r="D21" t="s">
        <v>97</v>
      </c>
      <c r="E21">
        <f>Assessment!C69</f>
        <v>0</v>
      </c>
      <c r="F21">
        <f>IF(IF(ISLOGICAL(Assessment!C69),IF(Assessment!C69,"TRUE","FALSE"),UPPER(TRIM(Assessment!C69&amp;"")))=UPPER(TRIM($D21&amp;"")),1,0)</f>
        <v>0</v>
      </c>
    </row>
    <row r="22" spans="1:6" x14ac:dyDescent="0.4">
      <c r="A22">
        <v>21</v>
      </c>
      <c r="B22" t="s">
        <v>14</v>
      </c>
      <c r="C22" t="s">
        <v>96</v>
      </c>
      <c r="D22" t="s">
        <v>97</v>
      </c>
      <c r="E22">
        <f>Assessment!C71</f>
        <v>0</v>
      </c>
      <c r="F22">
        <f>IF(IF(ISLOGICAL(Assessment!C71),IF(Assessment!C71,"TRUE","FALSE"),UPPER(TRIM(Assessment!C71&amp;"")))=UPPER(TRIM($D22&amp;"")),1,0)</f>
        <v>0</v>
      </c>
    </row>
    <row r="23" spans="1:6" x14ac:dyDescent="0.4">
      <c r="A23">
        <v>22</v>
      </c>
      <c r="B23" t="s">
        <v>14</v>
      </c>
      <c r="C23" t="s">
        <v>101</v>
      </c>
      <c r="D23" t="s">
        <v>102</v>
      </c>
      <c r="E23">
        <f>Assessment!C73</f>
        <v>0</v>
      </c>
      <c r="F23">
        <f>IF(IF(ISLOGICAL(Assessment!C73),IF(Assessment!C73,"TRUE","FALSE"),UPPER(TRIM(Assessment!C73&amp;"")))=UPPER(TRIM($D23&amp;"")),1,0)</f>
        <v>0</v>
      </c>
    </row>
    <row r="24" spans="1:6" x14ac:dyDescent="0.4">
      <c r="A24">
        <v>23</v>
      </c>
      <c r="B24" t="s">
        <v>15</v>
      </c>
      <c r="C24" t="s">
        <v>96</v>
      </c>
      <c r="D24" t="s">
        <v>97</v>
      </c>
      <c r="E24">
        <f>Assessment!C76</f>
        <v>0</v>
      </c>
      <c r="F24">
        <f>IF(IF(ISLOGICAL(Assessment!C76),IF(Assessment!C76,"TRUE","FALSE"),UPPER(TRIM(Assessment!C76&amp;"")))=UPPER(TRIM($D24&amp;"")),1,0)</f>
        <v>0</v>
      </c>
    </row>
    <row r="25" spans="1:6" x14ac:dyDescent="0.4">
      <c r="A25">
        <v>24</v>
      </c>
      <c r="B25" t="s">
        <v>15</v>
      </c>
      <c r="C25" t="s">
        <v>96</v>
      </c>
      <c r="D25" t="s">
        <v>97</v>
      </c>
      <c r="E25">
        <f>Assessment!C78</f>
        <v>0</v>
      </c>
      <c r="F25">
        <f>IF(IF(ISLOGICAL(Assessment!C78),IF(Assessment!C78,"TRUE","FALSE"),UPPER(TRIM(Assessment!C78&amp;"")))=UPPER(TRIM($D25&amp;"")),1,0)</f>
        <v>0</v>
      </c>
    </row>
    <row r="26" spans="1:6" x14ac:dyDescent="0.4">
      <c r="A26">
        <v>25</v>
      </c>
      <c r="B26" t="s">
        <v>15</v>
      </c>
      <c r="C26" t="s">
        <v>96</v>
      </c>
      <c r="D26" t="s">
        <v>99</v>
      </c>
      <c r="E26">
        <f>Assessment!C80</f>
        <v>0</v>
      </c>
      <c r="F26">
        <f>IF(IF(ISLOGICAL(Assessment!C80),IF(Assessment!C80,"TRUE","FALSE"),UPPER(TRIM(Assessment!C80&amp;"")))=UPPER(TRIM($D26&amp;"")),1,0)</f>
        <v>0</v>
      </c>
    </row>
    <row r="27" spans="1:6" x14ac:dyDescent="0.4">
      <c r="A27">
        <v>26</v>
      </c>
      <c r="B27" t="s">
        <v>15</v>
      </c>
      <c r="C27" t="s">
        <v>96</v>
      </c>
      <c r="D27" t="s">
        <v>99</v>
      </c>
      <c r="E27">
        <f>Assessment!C82</f>
        <v>0</v>
      </c>
      <c r="F27">
        <f>IF(IF(ISLOGICAL(Assessment!C82),IF(Assessment!C82,"TRUE","FALSE"),UPPER(TRIM(Assessment!C82&amp;"")))=UPPER(TRIM($D27&amp;"")),1,0)</f>
        <v>0</v>
      </c>
    </row>
    <row r="28" spans="1:6" x14ac:dyDescent="0.4">
      <c r="A28">
        <v>27</v>
      </c>
      <c r="B28" t="s">
        <v>15</v>
      </c>
      <c r="C28" t="s">
        <v>101</v>
      </c>
      <c r="D28" t="s">
        <v>102</v>
      </c>
      <c r="E28">
        <f>Assessment!C84</f>
        <v>0</v>
      </c>
      <c r="F28">
        <f>IF(IF(ISLOGICAL(Assessment!C84),IF(Assessment!C84,"TRUE","FALSE"),UPPER(TRIM(Assessment!C84&amp;"")))=UPPER(TRIM($D28&amp;"")),1,0)</f>
        <v>0</v>
      </c>
    </row>
    <row r="29" spans="1:6" x14ac:dyDescent="0.4">
      <c r="A29">
        <v>28</v>
      </c>
      <c r="B29" t="s">
        <v>16</v>
      </c>
      <c r="C29" t="s">
        <v>96</v>
      </c>
      <c r="D29" t="s">
        <v>99</v>
      </c>
      <c r="E29">
        <f>Assessment!C87</f>
        <v>0</v>
      </c>
      <c r="F29">
        <f>IF(IF(ISLOGICAL(Assessment!C87),IF(Assessment!C87,"TRUE","FALSE"),UPPER(TRIM(Assessment!C87&amp;"")))=UPPER(TRIM($D29&amp;"")),1,0)</f>
        <v>0</v>
      </c>
    </row>
    <row r="30" spans="1:6" x14ac:dyDescent="0.4">
      <c r="A30">
        <v>29</v>
      </c>
      <c r="B30" t="s">
        <v>16</v>
      </c>
      <c r="C30" t="s">
        <v>96</v>
      </c>
      <c r="D30" t="s">
        <v>97</v>
      </c>
      <c r="E30">
        <f>Assessment!C89</f>
        <v>0</v>
      </c>
      <c r="F30">
        <f>IF(IF(ISLOGICAL(Assessment!C89),IF(Assessment!C89,"TRUE","FALSE"),UPPER(TRIM(Assessment!C89&amp;"")))=UPPER(TRIM($D30&amp;"")),1,0)</f>
        <v>0</v>
      </c>
    </row>
    <row r="31" spans="1:6" x14ac:dyDescent="0.4">
      <c r="A31">
        <v>30</v>
      </c>
      <c r="B31" t="s">
        <v>16</v>
      </c>
      <c r="C31" t="s">
        <v>96</v>
      </c>
      <c r="D31" t="s">
        <v>97</v>
      </c>
      <c r="E31">
        <f>Assessment!C91</f>
        <v>0</v>
      </c>
      <c r="F31">
        <f>IF(IF(ISLOGICAL(Assessment!C91),IF(Assessment!C91,"TRUE","FALSE"),UPPER(TRIM(Assessment!C91&amp;"")))=UPPER(TRIM($D31&amp;"")),1,0)</f>
        <v>0</v>
      </c>
    </row>
    <row r="32" spans="1:6" x14ac:dyDescent="0.4">
      <c r="A32">
        <v>31</v>
      </c>
      <c r="B32" t="s">
        <v>16</v>
      </c>
      <c r="C32" t="s">
        <v>96</v>
      </c>
      <c r="D32" t="s">
        <v>97</v>
      </c>
      <c r="E32">
        <f>Assessment!C93</f>
        <v>0</v>
      </c>
      <c r="F32">
        <f>IF(IF(ISLOGICAL(Assessment!C93),IF(Assessment!C93,"TRUE","FALSE"),UPPER(TRIM(Assessment!C93&amp;"")))=UPPER(TRIM($D32&amp;"")),1,0)</f>
        <v>0</v>
      </c>
    </row>
    <row r="33" spans="1:6" x14ac:dyDescent="0.4">
      <c r="A33">
        <v>32</v>
      </c>
      <c r="B33" t="s">
        <v>17</v>
      </c>
      <c r="C33" t="s">
        <v>96</v>
      </c>
      <c r="D33" t="s">
        <v>99</v>
      </c>
      <c r="E33">
        <f>Assessment!C96</f>
        <v>0</v>
      </c>
      <c r="F33">
        <f>IF(IF(ISLOGICAL(Assessment!C96),IF(Assessment!C96,"TRUE","FALSE"),UPPER(TRIM(Assessment!C96&amp;"")))=UPPER(TRIM($D33&amp;"")),1,0)</f>
        <v>0</v>
      </c>
    </row>
    <row r="34" spans="1:6" x14ac:dyDescent="0.4">
      <c r="A34">
        <v>33</v>
      </c>
      <c r="B34" t="s">
        <v>17</v>
      </c>
      <c r="C34" t="s">
        <v>96</v>
      </c>
      <c r="D34" t="s">
        <v>97</v>
      </c>
      <c r="E34">
        <f>Assessment!C98</f>
        <v>0</v>
      </c>
      <c r="F34">
        <f>IF(IF(ISLOGICAL(Assessment!C98),IF(Assessment!C98,"TRUE","FALSE"),UPPER(TRIM(Assessment!C98&amp;"")))=UPPER(TRIM($D34&amp;"")),1,0)</f>
        <v>0</v>
      </c>
    </row>
    <row r="35" spans="1:6" x14ac:dyDescent="0.4">
      <c r="A35">
        <v>34</v>
      </c>
      <c r="B35" t="s">
        <v>17</v>
      </c>
      <c r="C35" t="s">
        <v>96</v>
      </c>
      <c r="D35" t="s">
        <v>99</v>
      </c>
      <c r="E35">
        <f>Assessment!C100</f>
        <v>0</v>
      </c>
      <c r="F35">
        <f>IF(IF(ISLOGICAL(Assessment!C100),IF(Assessment!C100,"TRUE","FALSE"),UPPER(TRIM(Assessment!C100&amp;"")))=UPPER(TRIM($D35&amp;"")),1,0)</f>
        <v>0</v>
      </c>
    </row>
    <row r="36" spans="1:6" x14ac:dyDescent="0.4">
      <c r="A36">
        <v>35</v>
      </c>
      <c r="B36" t="s">
        <v>17</v>
      </c>
      <c r="C36" t="s">
        <v>101</v>
      </c>
      <c r="D36" t="s">
        <v>102</v>
      </c>
      <c r="E36">
        <f>Assessment!C102</f>
        <v>0</v>
      </c>
      <c r="F36">
        <f>IF(IF(ISLOGICAL(Assessment!C102),IF(Assessment!C102,"TRUE","FALSE"),UPPER(TRIM(Assessment!C102&amp;"")))=UPPER(TRIM($D36&amp;"")),1,0)</f>
        <v>0</v>
      </c>
    </row>
    <row r="37" spans="1:6" x14ac:dyDescent="0.4">
      <c r="A37">
        <v>36</v>
      </c>
      <c r="B37" t="s">
        <v>18</v>
      </c>
      <c r="C37" t="s">
        <v>96</v>
      </c>
      <c r="D37" t="s">
        <v>97</v>
      </c>
      <c r="E37">
        <f>Assessment!C105</f>
        <v>0</v>
      </c>
      <c r="F37">
        <f>IF(IF(ISLOGICAL(Assessment!C105),IF(Assessment!C105,"TRUE","FALSE"),UPPER(TRIM(Assessment!C105&amp;"")))=UPPER(TRIM($D37&amp;"")),1,0)</f>
        <v>0</v>
      </c>
    </row>
    <row r="38" spans="1:6" x14ac:dyDescent="0.4">
      <c r="A38">
        <v>37</v>
      </c>
      <c r="B38" t="s">
        <v>18</v>
      </c>
      <c r="C38" t="s">
        <v>96</v>
      </c>
      <c r="D38" t="s">
        <v>99</v>
      </c>
      <c r="E38">
        <f>Assessment!C107</f>
        <v>0</v>
      </c>
      <c r="F38">
        <f>IF(IF(ISLOGICAL(Assessment!C107),IF(Assessment!C107,"TRUE","FALSE"),UPPER(TRIM(Assessment!C107&amp;"")))=UPPER(TRIM($D38&amp;"")),1,0)</f>
        <v>0</v>
      </c>
    </row>
    <row r="39" spans="1:6" x14ac:dyDescent="0.4">
      <c r="A39">
        <v>38</v>
      </c>
      <c r="B39" t="s">
        <v>18</v>
      </c>
      <c r="C39" t="s">
        <v>96</v>
      </c>
      <c r="D39" t="s">
        <v>99</v>
      </c>
      <c r="E39">
        <f>Assessment!C109</f>
        <v>0</v>
      </c>
      <c r="F39">
        <f>IF(IF(ISLOGICAL(Assessment!C109),IF(Assessment!C109,"TRUE","FALSE"),UPPER(TRIM(Assessment!C109&amp;"")))=UPPER(TRIM($D39&amp;"")),1,0)</f>
        <v>0</v>
      </c>
    </row>
    <row r="40" spans="1:6" x14ac:dyDescent="0.4">
      <c r="A40">
        <v>39</v>
      </c>
      <c r="B40" t="s">
        <v>18</v>
      </c>
      <c r="C40" t="s">
        <v>101</v>
      </c>
      <c r="D40" t="s">
        <v>102</v>
      </c>
      <c r="E40">
        <f>Assessment!C111</f>
        <v>0</v>
      </c>
      <c r="F40">
        <f>IF(IF(ISLOGICAL(Assessment!C111),IF(Assessment!C111,"TRUE","FALSE"),UPPER(TRIM(Assessment!C111&amp;"")))=UPPER(TRIM($D40&amp;"")),1,0)</f>
        <v>0</v>
      </c>
    </row>
    <row r="41" spans="1:6" x14ac:dyDescent="0.4">
      <c r="A41">
        <v>40</v>
      </c>
      <c r="B41" t="s">
        <v>19</v>
      </c>
      <c r="C41" t="s">
        <v>96</v>
      </c>
      <c r="D41" t="s">
        <v>99</v>
      </c>
      <c r="E41">
        <f>Assessment!C114</f>
        <v>0</v>
      </c>
      <c r="F41">
        <f>IF(IF(ISLOGICAL(Assessment!C114),IF(Assessment!C114,"TRUE","FALSE"),UPPER(TRIM(Assessment!C114&amp;"")))=UPPER(TRIM($D41&amp;"")),1,0)</f>
        <v>0</v>
      </c>
    </row>
    <row r="42" spans="1:6" x14ac:dyDescent="0.4">
      <c r="A42">
        <v>41</v>
      </c>
      <c r="B42" t="s">
        <v>19</v>
      </c>
      <c r="C42" t="s">
        <v>96</v>
      </c>
      <c r="D42" t="s">
        <v>97</v>
      </c>
      <c r="E42">
        <f>Assessment!C116</f>
        <v>0</v>
      </c>
      <c r="F42">
        <f>IF(IF(ISLOGICAL(Assessment!C116),IF(Assessment!C116,"TRUE","FALSE"),UPPER(TRIM(Assessment!C116&amp;"")))=UPPER(TRIM($D42&amp;"")),1,0)</f>
        <v>0</v>
      </c>
    </row>
    <row r="43" spans="1:6" x14ac:dyDescent="0.4">
      <c r="A43">
        <v>42</v>
      </c>
      <c r="B43" t="s">
        <v>19</v>
      </c>
      <c r="C43" t="s">
        <v>101</v>
      </c>
      <c r="D43" t="s">
        <v>102</v>
      </c>
      <c r="E43">
        <f>Assessment!C118</f>
        <v>0</v>
      </c>
      <c r="F43">
        <f>IF(IF(ISLOGICAL(Assessment!C118),IF(Assessment!C118,"TRUE","FALSE"),UPPER(TRIM(Assessment!C118&amp;"")))=UPPER(TRIM($D43&amp;"")),1,0)</f>
        <v>0</v>
      </c>
    </row>
    <row r="44" spans="1:6" x14ac:dyDescent="0.4">
      <c r="A44">
        <v>43</v>
      </c>
      <c r="B44" t="s">
        <v>19</v>
      </c>
      <c r="C44" t="s">
        <v>96</v>
      </c>
      <c r="D44" t="s">
        <v>99</v>
      </c>
      <c r="E44">
        <f>Assessment!C120</f>
        <v>0</v>
      </c>
      <c r="F44">
        <f>IF(IF(ISLOGICAL(Assessment!C120),IF(Assessment!C120,"TRUE","FALSE"),UPPER(TRIM(Assessment!C120&amp;"")))=UPPER(TRIM($D44&amp;"")),1,0)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2026-05-23T22:13:36Z</dcterms:created>
  <dcterms:modified xsi:type="dcterms:W3CDTF">2026-05-23T22:31:18Z</dcterms:modified>
  <dc:language>en-US</dc:language>
</cp:coreProperties>
</file>