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fwexcel-my.sharepoint.com/personal/matt_dfwexcel_com/Documents/Documents/claude/Excel Class Advisor/Excel Class Advisor/"/>
    </mc:Choice>
  </mc:AlternateContent>
  <xr:revisionPtr revIDLastSave="8" documentId="11_6C774D59D69A87C9D29E4D647DF5735C523D3E75" xr6:coauthVersionLast="47" xr6:coauthVersionMax="47" xr10:uidLastSave="{9EE6B374-CA9D-455E-9056-3B37A289B783}"/>
  <bookViews>
    <workbookView xWindow="18132" yWindow="-26028" windowWidth="46296" windowHeight="25416" tabRatio="500" xr2:uid="{00000000-000D-0000-FFFF-FFFF00000000}"/>
  </bookViews>
  <sheets>
    <sheet name="Assessment" sheetId="1" r:id="rId1"/>
    <sheet name="Your Results" sheetId="2" r:id="rId2"/>
    <sheet name="Key" sheetId="3" state="hidden" r:id="rId3"/>
  </sheets>
  <definedNames>
    <definedName name="_xlnm.Print_Area" localSheetId="0">Assessment!$A$1:$C$122</definedName>
    <definedName name="_xlnm.Print_Area" localSheetId="1">'Your Results'!$A$1:$F$33</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3" i="3" l="1"/>
  <c r="E43" i="3"/>
  <c r="F42" i="3"/>
  <c r="E42" i="3"/>
  <c r="F41" i="3"/>
  <c r="E41" i="3"/>
  <c r="F40" i="3"/>
  <c r="E40" i="3"/>
  <c r="F39" i="3"/>
  <c r="E39" i="3"/>
  <c r="F38" i="3"/>
  <c r="E38" i="3"/>
  <c r="F37" i="3"/>
  <c r="E37" i="3"/>
  <c r="F36" i="3"/>
  <c r="E36" i="3"/>
  <c r="F35" i="3"/>
  <c r="E35" i="3"/>
  <c r="F34" i="3"/>
  <c r="E34" i="3"/>
  <c r="F33" i="3"/>
  <c r="E33" i="3"/>
  <c r="F32" i="3"/>
  <c r="E32" i="3"/>
  <c r="F31" i="3"/>
  <c r="E31" i="3"/>
  <c r="F30" i="3"/>
  <c r="E30" i="3"/>
  <c r="F29" i="3"/>
  <c r="E29" i="3"/>
  <c r="F28" i="3"/>
  <c r="E28" i="3"/>
  <c r="F27" i="3"/>
  <c r="E27" i="3"/>
  <c r="F26" i="3"/>
  <c r="E26" i="3"/>
  <c r="F25" i="3"/>
  <c r="E25" i="3"/>
  <c r="F24" i="3"/>
  <c r="E24" i="3"/>
  <c r="F23" i="3"/>
  <c r="E23" i="3"/>
  <c r="F22" i="3"/>
  <c r="E22" i="3"/>
  <c r="F21" i="3"/>
  <c r="E21" i="3"/>
  <c r="F20" i="3"/>
  <c r="E20" i="3"/>
  <c r="F19" i="3"/>
  <c r="E19" i="3"/>
  <c r="F18" i="3"/>
  <c r="E18" i="3"/>
  <c r="F17" i="3"/>
  <c r="E17" i="3"/>
  <c r="F16" i="3"/>
  <c r="E16" i="3"/>
  <c r="F15" i="3"/>
  <c r="E15" i="3"/>
  <c r="F14" i="3"/>
  <c r="E14" i="3"/>
  <c r="F13" i="3"/>
  <c r="E13" i="3"/>
  <c r="M12" i="3"/>
  <c r="D29" i="2" s="1"/>
  <c r="K12" i="3"/>
  <c r="L12" i="3" s="1"/>
  <c r="E29" i="2" s="1"/>
  <c r="F12" i="3"/>
  <c r="E12" i="3"/>
  <c r="M11" i="3"/>
  <c r="K11" i="3"/>
  <c r="L11" i="3" s="1"/>
  <c r="E28" i="2" s="1"/>
  <c r="F11" i="3"/>
  <c r="E11" i="3"/>
  <c r="M10" i="3"/>
  <c r="D27" i="2" s="1"/>
  <c r="K10" i="3"/>
  <c r="L10" i="3" s="1"/>
  <c r="E27" i="2" s="1"/>
  <c r="F10" i="3"/>
  <c r="E10" i="3"/>
  <c r="M9" i="3"/>
  <c r="K9" i="3"/>
  <c r="L9" i="3" s="1"/>
  <c r="E26" i="2" s="1"/>
  <c r="F9" i="3"/>
  <c r="E9" i="3"/>
  <c r="M8" i="3"/>
  <c r="K8" i="3"/>
  <c r="L8" i="3" s="1"/>
  <c r="E25" i="2" s="1"/>
  <c r="F25" i="2" s="1"/>
  <c r="F8" i="3"/>
  <c r="E8" i="3"/>
  <c r="M7" i="3"/>
  <c r="K7" i="3"/>
  <c r="L7" i="3" s="1"/>
  <c r="E24" i="2" s="1"/>
  <c r="F7" i="3"/>
  <c r="C20" i="2" s="1"/>
  <c r="E7" i="3"/>
  <c r="M6" i="3"/>
  <c r="D23" i="2" s="1"/>
  <c r="K6" i="3"/>
  <c r="L6" i="3" s="1"/>
  <c r="E23" i="2" s="1"/>
  <c r="F23" i="2" s="1"/>
  <c r="F6" i="3"/>
  <c r="E6" i="3"/>
  <c r="M5" i="3"/>
  <c r="K5" i="3"/>
  <c r="L5" i="3" s="1"/>
  <c r="E22" i="2" s="1"/>
  <c r="F5" i="3"/>
  <c r="E5" i="3"/>
  <c r="M4" i="3"/>
  <c r="D21" i="2" s="1"/>
  <c r="K4" i="3"/>
  <c r="L4" i="3" s="1"/>
  <c r="E21" i="2" s="1"/>
  <c r="F21" i="2" s="1"/>
  <c r="H4" i="3"/>
  <c r="F4" i="3"/>
  <c r="E4" i="3"/>
  <c r="M3" i="3"/>
  <c r="D20" i="2" s="1"/>
  <c r="K3" i="3"/>
  <c r="H7" i="3" s="1"/>
  <c r="F3" i="3"/>
  <c r="E3" i="3"/>
  <c r="M2" i="3"/>
  <c r="K2" i="3"/>
  <c r="L2" i="3" s="1"/>
  <c r="F2" i="3"/>
  <c r="E19" i="2" s="1"/>
  <c r="E2" i="3"/>
  <c r="H1" i="3"/>
  <c r="F19" i="2" s="1"/>
  <c r="C29" i="2"/>
  <c r="D28" i="2"/>
  <c r="C28" i="2"/>
  <c r="C27" i="2"/>
  <c r="D26" i="2"/>
  <c r="C26" i="2"/>
  <c r="D25" i="2"/>
  <c r="C25" i="2"/>
  <c r="D24" i="2"/>
  <c r="C24" i="2"/>
  <c r="C23" i="2"/>
  <c r="D22" i="2"/>
  <c r="C22" i="2"/>
  <c r="C21" i="2"/>
  <c r="D19" i="2"/>
  <c r="C5" i="2"/>
  <c r="C4" i="2"/>
  <c r="A8" i="1"/>
  <c r="C10" i="2" l="1"/>
  <c r="F22" i="2"/>
  <c r="F24" i="2"/>
  <c r="F27" i="2"/>
  <c r="F29" i="2"/>
  <c r="F28" i="2"/>
  <c r="C6" i="2"/>
  <c r="F26" i="2"/>
  <c r="H2" i="3"/>
  <c r="H3" i="3" s="1"/>
  <c r="H8" i="3" s="1"/>
  <c r="L3" i="3"/>
  <c r="E20" i="2" s="1"/>
  <c r="F20" i="2" s="1"/>
  <c r="C19" i="2"/>
  <c r="C9" i="2" l="1"/>
  <c r="B15" i="2"/>
  <c r="C14" i="2"/>
  <c r="C11" i="2"/>
</calcChain>
</file>

<file path=xl/sharedStrings.xml><?xml version="1.0" encoding="utf-8"?>
<sst xmlns="http://schemas.openxmlformats.org/spreadsheetml/2006/main" count="267" uniqueCount="109">
  <si>
    <t>Excel Introduction  -  Placement Assessment</t>
  </si>
  <si>
    <t>Find out if our Excel Introduction class is the right starting point for you.  Excel Experts - dfwexcel.com</t>
  </si>
  <si>
    <t>Your name:</t>
  </si>
  <si>
    <t>Date:</t>
  </si>
  <si>
    <t>This assessment has two short parts.  PART 1: rate your own skills in each area.  PART 2: a 42-question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</si>
  <si>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</si>
  <si>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</si>
  <si>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</si>
  <si>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</si>
  <si>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</si>
  <si>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Interface &amp; Navigation</t>
  </si>
  <si>
    <t>Entering &amp; Editing Data</t>
  </si>
  <si>
    <t>Formatting</t>
  </si>
  <si>
    <t>Formulas &amp; Operators</t>
  </si>
  <si>
    <t>Cell References</t>
  </si>
  <si>
    <t>Common Functions</t>
  </si>
  <si>
    <t>Logical &amp; Lookup (IF, XLOOKUP)</t>
  </si>
  <si>
    <t>Tables</t>
  </si>
  <si>
    <t>PivotTables</t>
  </si>
  <si>
    <t>Charts</t>
  </si>
  <si>
    <t>Saving, Printing &amp; Sheets</t>
  </si>
  <si>
    <t>PART 2 - Knowledge Check (42 questions)</t>
  </si>
  <si>
    <t>Pick the best answer from the drop-down in the 'Your Answer' column.</t>
  </si>
  <si>
    <t>Question</t>
  </si>
  <si>
    <t>Your Answer</t>
  </si>
  <si>
    <t>Q1. In Excel, what is the name of the box (just left of the formula bar) that shows the address of the selected cell, such as A1?
     A) Formula Bar
     B) Name Box
     C) Status Bar
     D) Quick Access Toolbar</t>
  </si>
  <si>
    <t>Q2. Which keyboard shortcut takes you to cell A1 from anywhere on a worksheet?
     A) Ctrl+Home
     B) Ctrl+End
     C) Ctrl+A
     D) Home</t>
  </si>
  <si>
    <t>Q3. A single Excel file (workbook) can contain more than one worksheet.
     (choose True or False)</t>
  </si>
  <si>
    <t>Q4. What is the name of the strip of tabs and buttons across the top of Excel (Home, Insert, Page Layout, etc.)?
     A) Taskbar
     B) Ribbon
     C) Sheet tab
     D) Scroll bar</t>
  </si>
  <si>
    <t>Q5. You type Jan in a cell, then drag the small square at the cell's bottom-right corner (the fill handle) downward. What usually happens?
     A) It copies Jan to every cell
     B) It continues the series: Feb, Mar, Apr...
     C) It deletes the data
     D) Nothing happens</t>
  </si>
  <si>
    <t>Q6. Which key confirms your entry and moves the selection to the cell directly below?
     A) Esc
     B) Tab
     C) Enter
     D) Delete</t>
  </si>
  <si>
    <t>Q7. Pressing the Delete key on a selected cell clears its contents but leaves the empty cell in place.
     (choose True or False)</t>
  </si>
  <si>
    <t>Q8. What is the quickest way to edit text directly inside a cell?
     A) Single-click it
     B) Double-click it (or press F2)
     C) Right-click it
     D) Hover over it</t>
  </si>
  <si>
    <t>Q9. Which feature combines several selected cells into one (often used to center a title across columns)?
     A) Wrap Text
     B) Merge &amp; Center
     C) AutoFit
     D) Freeze Panes</t>
  </si>
  <si>
    <t>Q10. You want a number to appear as currency, like $1,250.00. What is the correct approach?
     A) Type the dollar sign and commas by hand
     B) Apply the Currency or Accounting number format
     C) Change the font to bold
     D) Turn on Wrap Text</t>
  </si>
  <si>
    <t>Q11. Changing a cell's number format to show 2 decimal places changes how the value looks but not the actual stored value.
     (choose True or False)</t>
  </si>
  <si>
    <t>Q12. Long text spills past the edge of a cell. To make it stack on several lines inside the same cell, you use:
     A) Merge &amp; Center
     B) Wrap Text
     C) A larger font
     D) Insert a row</t>
  </si>
  <si>
    <t>Q13. The Format Painter button (the paintbrush icon) is used to:
     A) Draw shapes on the sheet
     B) Copy formatting from one cell or range to another
     C) Change the workbook theme
     D) Add cell borders only</t>
  </si>
  <si>
    <t>Q14. Every Excel formula must start with which character?
     A) +
     B) =
     C) :
     D) #</t>
  </si>
  <si>
    <t>Q15. What result does =10+5*2 give in Excel?
     A) 30
     B) 20
     C) 25
     D) 17</t>
  </si>
  <si>
    <t>Q16. Which symbol means multiply in an Excel formula?
     A) x
     B) *
     C) ^
     D) /</t>
  </si>
  <si>
    <t>Q17. The formulas =A1+A2+A3 and =SUM(A1:A3) give the same result.
     (choose True or False)</t>
  </si>
  <si>
    <t>Q18. In the formula =B2/C2, if C2 is empty or zero, which error does Excel show?
     A) #NAME?
     B) #DIV/0!
     C) #REF!
     D) #VALUE!</t>
  </si>
  <si>
    <t>Q19. What does the dollar sign do in the reference $A$1?
     A) Formats the cell as currency
     B) Locks (makes absolute) the column and row so they do not shift when copied
     C) Adds the values together
     D) Marks a formula error</t>
  </si>
  <si>
    <t>Q20. You copy the formula =A1+B1 from row 1 down into row 2. What does it become?
     A) =A1+B1
     B) =A2+B2
     C) =A3+B3
     D) =$A$1+$B$1</t>
  </si>
  <si>
    <t>Q21. In the reference A$1, the row is locked but the column can change when the formula is copied across columns.
     (choose True or False)</t>
  </si>
  <si>
    <t>Q22. Which function adds up a range of numbers?
     A) =COUNT()
     B) =SUM()
     C) =AVERAGE()
     D) =TOTAL()</t>
  </si>
  <si>
    <t>Q23. =AVERAGE(A1:A10) returns the:
     A) Largest value
     B) Number of cells
     C) Arithmetic mean (average)
     D) Sum</t>
  </si>
  <si>
    <t>Q24. To return the highest value in a range, which function do you use?
     A) =MAX()
     B) =TOP()
     C) =BIG()
     D) =HIGH()</t>
  </si>
  <si>
    <t>Q25. =COUNT(A1:A10) returns:
     A) The sum of the cells
     B) How many cells in the range contain numbers
     C) How many cells are empty
     D) The average</t>
  </si>
  <si>
    <t>Q26. What does the IF function do?
     A) Always returns TRUE
     B) Returns one value when a condition is true and a different value when it is false
     C) Returns a random number
     D) Adds a range of cells</t>
  </si>
  <si>
    <t>Q27. In =IF(A1&gt;=60,'Pass','Fail'), what is returned when A1 contains 72?
     A) Fail
     B) Pass
     C) 72
     D) TRUE</t>
  </si>
  <si>
    <t>Q28. What is XLOOKUP mainly used for?
     A) Deleting rows
     B) Finding a value in one range and returning the matching value from another
     C) Sorting a list
     D) Counting cells</t>
  </si>
  <si>
    <t>Q29. XLOOKUP can return a match whether the result column is to the right OR the left of the lookup column.
     (choose True or False)</t>
  </si>
  <si>
    <t>Q30. Converting a range into an Excel Table (Insert &gt; Table, or Ctrl+T) gives you:
     A) A chart
     B) Banded rows, filter buttons, and a range that expands automatically
     C) A PivotTable
     D) A macro</t>
  </si>
  <si>
    <t>Q31. When you type a new row immediately below an Excel Table, the table automatically grows to include it.
     (choose True or False)</t>
  </si>
  <si>
    <t>Q32. The drop-down buttons in a Table's header row let you:
     A) Delete the table
     B) Sort and filter the data
     C) Change the font
     D) Insert a chart</t>
  </si>
  <si>
    <t>Q33. A PivotTable is mainly used to:
     A) Draw pictures
     B) Quickly summarize and group large amounts of data
     C) Write macros
     D) Check spelling</t>
  </si>
  <si>
    <t>Q34. In a PivotTable you can drag fields into the Rows, Columns, Values and Filters areas to rearrange the summary.
     (choose True or False)</t>
  </si>
  <si>
    <t>Q35. After the source data behind a PivotTable changes, how do you bring the PivotTable up to date?
     A) Rebuild it from scratch
     B) Click Refresh
     C) Restart Excel
     D) It cannot be updated</t>
  </si>
  <si>
    <t>Q36. What is the first step to create a chart?
     A) Delete your data
     B) Select the data, then pick a chart type on the Insert tab
     C) Print the sheet
     D) Save the file</t>
  </si>
  <si>
    <t>Q37. Which chart type best shows parts of a whole (percentages that add up to 100%)?
     A) Line chart
     B) Pie chart
     C) Scatter chart
     D) Histogram only</t>
  </si>
  <si>
    <t>Q38. If you change the numbers in the cells a chart is based on, the chart updates automatically.
     (choose True or False)</t>
  </si>
  <si>
    <t>Q39. What is the standard file extension for an Excel workbook?
     A) .docx
     B) .xlsx
     C) .pptx
     D) .txt</t>
  </si>
  <si>
    <t>Q40. To keep the header row visible while scrolling down a long list, you use:
     A) Merge &amp; Center
     B) Freeze Panes
     C) Wrap Text
     D) Hide Rows</t>
  </si>
  <si>
    <t>Q41. Before printing, the best way to check how your sheet will look on paper is:
     A) Print Preview (File &gt; Print)
     B) Just print it and see
     C) Save as PDF only
     D) Zoom in on screen</t>
  </si>
  <si>
    <t>Q42. You can rename a worksheet by double-clicking its tab at the bottom of the window.
     (choose True or False)</t>
  </si>
  <si>
    <t>© 2026 Excel Spreadsheet Pros LLC</t>
  </si>
  <si>
    <t>Your Results</t>
  </si>
  <si>
    <t>Excel Introduction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</si>
  <si>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</si>
  <si>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</si>
  <si>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</si>
  <si>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</si>
  <si>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</si>
  <si>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</si>
  <si>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</si>
  <si>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</si>
  <si>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Introduction material</t>
  </si>
  <si>
    <t>Recommended class:</t>
  </si>
  <si>
    <t>Topic-by-Topic Breakdown</t>
  </si>
  <si>
    <t>Topic</t>
  </si>
  <si>
    <t>Quiz</t>
  </si>
  <si>
    <t>Self-rating</t>
  </si>
  <si>
    <t>Combined</t>
  </si>
  <si>
    <t>Result</t>
  </si>
  <si>
    <t>Focus areas are topics where your combined score is under 70%. The Excel Introduction class covers all of these in depth. See the full schedule at dfwexcel.com/microsoft-excel-training-public-classes.</t>
  </si>
  <si>
    <t>Q</t>
  </si>
  <si>
    <t>Type</t>
  </si>
  <si>
    <t>Correct</t>
  </si>
  <si>
    <t>Student</t>
  </si>
  <si>
    <t>Score</t>
  </si>
  <si>
    <t>answered_quiz</t>
  </si>
  <si>
    <t>SelfPts</t>
  </si>
  <si>
    <t>SelfPct</t>
  </si>
  <si>
    <t>SelfText</t>
  </si>
  <si>
    <t>MC</t>
  </si>
  <si>
    <t>B</t>
  </si>
  <si>
    <t>correct</t>
  </si>
  <si>
    <t>A</t>
  </si>
  <si>
    <t>quiz_pct</t>
  </si>
  <si>
    <t>TF</t>
  </si>
  <si>
    <t>True</t>
  </si>
  <si>
    <t>rated_self</t>
  </si>
  <si>
    <t>w_quiz</t>
  </si>
  <si>
    <t>w_self</t>
  </si>
  <si>
    <t>C</t>
  </si>
  <si>
    <t>self_pct</t>
  </si>
  <si>
    <t>combined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</si>
</sst>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1"/>
    </font>
    <font>
      <b/>
      <sz val="18"/>
      <color rgb="FF155F3B"/>
      <name val="Arial"/>
      <charset val="1"/>
    </font>
    <font>
      <sz val="10.5"/>
      <color rgb="FF647084"/>
      <name val="Arial"/>
      <charset val="1"/>
    </font>
    <font>
      <b/>
      <sz val="10"/>
      <color rgb="FF1F2933"/>
      <name val="Arial"/>
      <charset val="1"/>
    </font>
    <font>
      <i/>
      <sz val="9.5"/>
      <color rgb="FF1F2933"/>
      <name val="Arial"/>
      <charset val="1"/>
    </font>
    <font>
      <b/>
      <sz val="10"/>
      <color rgb="FF155F3B"/>
      <name val="Arial"/>
      <charset val="1"/>
    </font>
    <font>
      <b/>
      <sz val="11.5"/>
      <color rgb="FFFFFFFF"/>
      <name val="Arial"/>
      <charset val="1"/>
    </font>
    <font>
      <b/>
      <sz val="9.5"/>
      <color rgb="FF155F3B"/>
      <name val="Arial"/>
      <charset val="1"/>
    </font>
    <font>
      <b/>
      <sz val="10"/>
      <color rgb="FFFFFFFF"/>
      <name val="Arial"/>
      <charset val="1"/>
    </font>
    <font>
      <b/>
      <sz val="10"/>
      <color rgb="FF647084"/>
      <name val="Arial"/>
      <charset val="1"/>
    </font>
    <font>
      <sz val="10"/>
      <color rgb="FF1F2933"/>
      <name val="Arial"/>
      <charset val="1"/>
    </font>
    <font>
      <i/>
      <sz val="9.5"/>
      <color rgb="FF647084"/>
      <name val="Arial"/>
      <charset val="1"/>
    </font>
    <font>
      <b/>
      <sz val="11"/>
      <color rgb="FF155F3B"/>
      <name val="Arial"/>
      <charset val="1"/>
    </font>
    <font>
      <b/>
      <sz val="11"/>
      <color rgb="FF1F2933"/>
      <name val="Arial"/>
      <charset val="1"/>
    </font>
    <font>
      <sz val="8.5"/>
      <color rgb="FF647084"/>
      <name val="Arial"/>
      <charset val="1"/>
    </font>
    <font>
      <sz val="10"/>
      <color rgb="FF647084"/>
      <name val="Arial"/>
      <charset val="1"/>
    </font>
    <font>
      <b/>
      <sz val="12"/>
      <color rgb="FFFFFFFF"/>
      <name val="Arial"/>
      <charset val="1"/>
    </font>
    <font>
      <b/>
      <sz val="13"/>
      <color rgb="FF155F3B"/>
      <name val="Arial"/>
      <charset val="1"/>
    </font>
    <font>
      <i/>
      <sz val="8.5"/>
      <color rgb="FF647084"/>
      <name val="Arial"/>
      <charset val="1"/>
    </font>
    <font>
      <sz val="9.5"/>
      <color rgb="FF647084"/>
      <name val="Arial"/>
      <charset val="1"/>
    </font>
    <font>
      <b/>
      <sz val="12"/>
      <color rgb="FFF4A900"/>
      <name val="Arial"/>
      <charset val="1"/>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5">
    <xf numFmtId="0" fontId="0" fillId="0" borderId="0" xfId="0"/>
    <xf numFmtId="0" fontId="18" fillId="0" borderId="0" xfId="0" applyFont="1"/>
    <xf numFmtId="0" fontId="17" fillId="0" borderId="0" xfId="0" applyFont="1"/>
    <xf numFmtId="0" fontId="16" fillId="3" borderId="0" xfId="0" applyFont="1" applyFill="1" applyAlignment="1">
      <alignment vertical="center" indent="1"/>
    </xf>
    <xf numFmtId="0" fontId="10" fillId="0" borderId="0" xfId="0" applyFont="1"/>
    <xf numFmtId="0" fontId="15" fillId="0" borderId="0" xfId="0" applyFont="1"/>
    <xf numFmtId="0" fontId="14" fillId="0" borderId="0" xfId="0" applyFont="1" applyAlignment="1">
      <alignment horizontal="center"/>
    </xf>
    <xf numFmtId="0" fontId="12" fillId="4" borderId="0" xfId="0" applyFont="1" applyFill="1" applyAlignment="1">
      <alignment vertical="center" indent="1"/>
    </xf>
    <xf numFmtId="0" fontId="11" fillId="0" borderId="0" xfId="0" applyFont="1"/>
    <xf numFmtId="0" fontId="7" fillId="4" borderId="0" xfId="0" applyFont="1" applyFill="1" applyAlignment="1">
      <alignment vertical="center" indent="1"/>
    </xf>
    <xf numFmtId="0" fontId="6" fillId="3" borderId="0" xfId="0" applyFont="1" applyFill="1" applyAlignment="1">
      <alignment vertical="center" indent="1"/>
    </xf>
    <xf numFmtId="0" fontId="5" fillId="0" borderId="0" xfId="0" applyFont="1"/>
    <xf numFmtId="0" fontId="4" fillId="0" borderId="0" xfId="0" applyFont="1" applyAlignment="1">
      <alignment vertical="top" wrapText="1"/>
    </xf>
    <xf numFmtId="0" fontId="2" fillId="0" borderId="0" xfId="0" applyFont="1"/>
    <xf numFmtId="0" fontId="1"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0"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9" fillId="0" borderId="0" xfId="0" applyFont="1" applyAlignment="1">
      <alignment vertical="center" wrapText="1"/>
    </xf>
    <xf numFmtId="0" fontId="20" fillId="0" borderId="0" xfId="0" applyFont="1" applyAlignment="1">
      <alignment vertical="center" wrapText="1"/>
    </xf>
    <xf numFmtId="0" fontId="10" fillId="0" borderId="0" xfId="0" applyFont="1" applyAlignment="1">
      <alignment vertical="top" wrapText="1"/>
    </xf>
    <xf numFmtId="0" fontId="11" fillId="0" borderId="0" xfId="0" applyFont="1" applyAlignment="1">
      <alignment vertical="top" wrapText="1"/>
    </xf>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477429</xdr:colOff>
      <xdr:row>0</xdr:row>
      <xdr:rowOff>100286</xdr:rowOff>
    </xdr:from>
    <xdr:to>
      <xdr:col>6</xdr:col>
      <xdr:colOff>264223</xdr:colOff>
      <xdr:row>1</xdr:row>
      <xdr:rowOff>170109</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8889909" y="100286"/>
          <a:ext cx="1638454" cy="359383"/>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281940</xdr:colOff>
      <xdr:row>0</xdr:row>
      <xdr:rowOff>62186</xdr:rowOff>
    </xdr:from>
    <xdr:to>
      <xdr:col>9</xdr:col>
      <xdr:colOff>53177</xdr:colOff>
      <xdr:row>1</xdr:row>
      <xdr:rowOff>132009</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583680" y="62186"/>
          <a:ext cx="162289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22"/>
  <sheetViews>
    <sheetView showGridLines="0" tabSelected="1" zoomScaleNormal="100" workbookViewId="0">
      <selection activeCell="C13" sqref="C13"/>
    </sheetView>
  </sheetViews>
  <sheetFormatPr defaultColWidth="8.69140625" defaultRowHeight="14.6" x14ac:dyDescent="0.4"/>
  <cols>
    <col min="1" max="1" width="5" customWidth="1"/>
    <col min="2" max="2" width="92" customWidth="1"/>
    <col min="3" max="3" width="22" customWidth="1"/>
  </cols>
  <sheetData>
    <row r="1" spans="1:3" ht="22.75" x14ac:dyDescent="0.55000000000000004">
      <c r="A1" s="14" t="s">
        <v>0</v>
      </c>
      <c r="B1" s="14"/>
      <c r="C1" s="14"/>
    </row>
    <row r="2" spans="1:3" x14ac:dyDescent="0.4">
      <c r="A2" s="13" t="s">
        <v>1</v>
      </c>
      <c r="B2" s="13"/>
      <c r="C2" s="13"/>
    </row>
    <row r="3" spans="1:3" x14ac:dyDescent="0.4">
      <c r="B3" s="15" t="s">
        <v>2</v>
      </c>
      <c r="C3" s="16"/>
    </row>
    <row r="4" spans="1:3" x14ac:dyDescent="0.4">
      <c r="B4" s="15" t="s">
        <v>3</v>
      </c>
      <c r="C4" s="16"/>
    </row>
    <row r="6" spans="1:3" ht="57.75" customHeight="1" x14ac:dyDescent="0.4">
      <c r="A6" s="12" t="s">
        <v>4</v>
      </c>
      <c r="B6" s="12"/>
      <c r="C6" s="12"/>
    </row>
    <row r="8" spans="1:3" x14ac:dyDescent="0.4">
      <c r="A8" s="11" t="str">
        <f>"You have rated "&amp;COUNTA(C12:C22)&amp;" of 11 skills and answered "&amp;COUNTA(C28:C120)&amp;" of 42 questions.  See the 'Your Results' tab."</f>
        <v>You have rated 0 of 11 skills and answered 0 of 42 questions.  See the 'Your Results' tab.</v>
      </c>
      <c r="B8" s="11"/>
      <c r="C8" s="11"/>
    </row>
    <row r="9" spans="1:3" ht="21.75" customHeight="1" x14ac:dyDescent="0.4">
      <c r="A9" s="10" t="s">
        <v>5</v>
      </c>
      <c r="B9" s="10"/>
      <c r="C9" s="10"/>
    </row>
    <row r="10" spans="1:3" ht="18" customHeight="1" x14ac:dyDescent="0.4">
      <c r="A10" s="9" t="s">
        <v>6</v>
      </c>
      <c r="B10" s="9"/>
      <c r="C10" s="9"/>
    </row>
    <row r="11" spans="1:3" ht="15.75" customHeight="1" x14ac:dyDescent="0.4">
      <c r="A11" s="17" t="s">
        <v>7</v>
      </c>
      <c r="B11" s="17" t="s">
        <v>8</v>
      </c>
      <c r="C11" s="17" t="s">
        <v>9</v>
      </c>
    </row>
    <row r="12" spans="1:3" ht="18" customHeight="1" x14ac:dyDescent="0.4">
      <c r="A12" s="18">
        <v>1</v>
      </c>
      <c r="B12" s="19" t="s">
        <v>10</v>
      </c>
      <c r="C12" s="20"/>
    </row>
    <row r="13" spans="1:3" ht="18" customHeight="1" x14ac:dyDescent="0.4">
      <c r="A13" s="18">
        <v>2</v>
      </c>
      <c r="B13" s="19" t="s">
        <v>11</v>
      </c>
      <c r="C13" s="20"/>
    </row>
    <row r="14" spans="1:3" ht="18" customHeight="1" x14ac:dyDescent="0.4">
      <c r="A14" s="18">
        <v>3</v>
      </c>
      <c r="B14" s="19" t="s">
        <v>12</v>
      </c>
      <c r="C14" s="20"/>
    </row>
    <row r="15" spans="1:3" ht="18" customHeight="1" x14ac:dyDescent="0.4">
      <c r="A15" s="18">
        <v>4</v>
      </c>
      <c r="B15" s="19" t="s">
        <v>13</v>
      </c>
      <c r="C15" s="20"/>
    </row>
    <row r="16" spans="1:3" ht="18" customHeight="1" x14ac:dyDescent="0.4">
      <c r="A16" s="18">
        <v>5</v>
      </c>
      <c r="B16" s="19" t="s">
        <v>14</v>
      </c>
      <c r="C16" s="20"/>
    </row>
    <row r="17" spans="1:3" ht="18" customHeight="1" x14ac:dyDescent="0.4">
      <c r="A17" s="18">
        <v>6</v>
      </c>
      <c r="B17" s="19" t="s">
        <v>15</v>
      </c>
      <c r="C17" s="20"/>
    </row>
    <row r="18" spans="1:3" ht="18" customHeight="1" x14ac:dyDescent="0.4">
      <c r="A18" s="18">
        <v>7</v>
      </c>
      <c r="B18" s="19" t="s">
        <v>16</v>
      </c>
      <c r="C18" s="20"/>
    </row>
    <row r="19" spans="1:3" ht="18" customHeight="1" x14ac:dyDescent="0.4">
      <c r="A19" s="18">
        <v>8</v>
      </c>
      <c r="B19" s="19" t="s">
        <v>17</v>
      </c>
      <c r="C19" s="20"/>
    </row>
    <row r="20" spans="1:3" ht="18" customHeight="1" x14ac:dyDescent="0.4">
      <c r="A20" s="18">
        <v>9</v>
      </c>
      <c r="B20" s="19" t="s">
        <v>18</v>
      </c>
      <c r="C20" s="20"/>
    </row>
    <row r="21" spans="1:3" ht="18" customHeight="1" x14ac:dyDescent="0.4">
      <c r="A21" s="18">
        <v>10</v>
      </c>
      <c r="B21" s="19" t="s">
        <v>19</v>
      </c>
      <c r="C21" s="20"/>
    </row>
    <row r="22" spans="1:3" ht="18" customHeight="1" x14ac:dyDescent="0.4">
      <c r="A22" s="18">
        <v>11</v>
      </c>
      <c r="B22" s="19" t="s">
        <v>20</v>
      </c>
      <c r="C22" s="20"/>
    </row>
    <row r="24" spans="1:3" ht="21.75" customHeight="1" x14ac:dyDescent="0.4">
      <c r="A24" s="10" t="s">
        <v>21</v>
      </c>
      <c r="B24" s="10"/>
      <c r="C24" s="10"/>
    </row>
    <row r="25" spans="1:3" x14ac:dyDescent="0.4">
      <c r="A25" s="8" t="s">
        <v>22</v>
      </c>
      <c r="B25" s="8"/>
      <c r="C25" s="8"/>
    </row>
    <row r="26" spans="1:3" ht="18" customHeight="1" x14ac:dyDescent="0.4">
      <c r="A26" s="17" t="s">
        <v>7</v>
      </c>
      <c r="B26" s="17" t="s">
        <v>23</v>
      </c>
      <c r="C26" s="17" t="s">
        <v>24</v>
      </c>
    </row>
    <row r="27" spans="1:3" ht="19.5" customHeight="1" x14ac:dyDescent="0.4">
      <c r="A27" s="7" t="s">
        <v>10</v>
      </c>
      <c r="B27" s="7"/>
      <c r="C27" s="7"/>
    </row>
    <row r="28" spans="1:3" ht="84" customHeight="1" x14ac:dyDescent="0.4">
      <c r="A28" s="21">
        <v>1</v>
      </c>
      <c r="B28" s="22" t="s">
        <v>25</v>
      </c>
      <c r="C28" s="23"/>
    </row>
    <row r="30" spans="1:3" ht="84" customHeight="1" x14ac:dyDescent="0.4">
      <c r="A30" s="21">
        <v>2</v>
      </c>
      <c r="B30" s="22" t="s">
        <v>26</v>
      </c>
      <c r="C30" s="23"/>
    </row>
    <row r="32" spans="1:3" ht="33.75" customHeight="1" x14ac:dyDescent="0.4">
      <c r="A32" s="21">
        <v>3</v>
      </c>
      <c r="B32" s="22" t="s">
        <v>27</v>
      </c>
      <c r="C32" s="23"/>
    </row>
    <row r="34" spans="1:3" ht="84" customHeight="1" x14ac:dyDescent="0.4">
      <c r="A34" s="21">
        <v>4</v>
      </c>
      <c r="B34" s="22" t="s">
        <v>28</v>
      </c>
      <c r="C34" s="23"/>
    </row>
    <row r="36" spans="1:3" ht="19.5" customHeight="1" x14ac:dyDescent="0.4">
      <c r="A36" s="7" t="s">
        <v>11</v>
      </c>
      <c r="B36" s="7"/>
      <c r="C36" s="7"/>
    </row>
    <row r="37" spans="1:3" ht="84" customHeight="1" x14ac:dyDescent="0.4">
      <c r="A37" s="21">
        <v>5</v>
      </c>
      <c r="B37" s="22" t="s">
        <v>29</v>
      </c>
      <c r="C37" s="23"/>
    </row>
    <row r="39" spans="1:3" ht="84" customHeight="1" x14ac:dyDescent="0.4">
      <c r="A39" s="21">
        <v>6</v>
      </c>
      <c r="B39" s="22" t="s">
        <v>30</v>
      </c>
      <c r="C39" s="23"/>
    </row>
    <row r="41" spans="1:3" ht="33.75" customHeight="1" x14ac:dyDescent="0.4">
      <c r="A41" s="21">
        <v>7</v>
      </c>
      <c r="B41" s="22" t="s">
        <v>31</v>
      </c>
      <c r="C41" s="23"/>
    </row>
    <row r="43" spans="1:3" ht="84" customHeight="1" x14ac:dyDescent="0.4">
      <c r="A43" s="21">
        <v>8</v>
      </c>
      <c r="B43" s="22" t="s">
        <v>32</v>
      </c>
      <c r="C43" s="23"/>
    </row>
    <row r="45" spans="1:3" ht="19.5" customHeight="1" x14ac:dyDescent="0.4">
      <c r="A45" s="7" t="s">
        <v>12</v>
      </c>
      <c r="B45" s="7"/>
      <c r="C45" s="7"/>
    </row>
    <row r="46" spans="1:3" ht="84" customHeight="1" x14ac:dyDescent="0.4">
      <c r="A46" s="21">
        <v>9</v>
      </c>
      <c r="B46" s="22" t="s">
        <v>33</v>
      </c>
      <c r="C46" s="23"/>
    </row>
    <row r="48" spans="1:3" ht="84" customHeight="1" x14ac:dyDescent="0.4">
      <c r="A48" s="21">
        <v>10</v>
      </c>
      <c r="B48" s="22" t="s">
        <v>34</v>
      </c>
      <c r="C48" s="23"/>
    </row>
    <row r="50" spans="1:3" ht="33.75" customHeight="1" x14ac:dyDescent="0.4">
      <c r="A50" s="21">
        <v>11</v>
      </c>
      <c r="B50" s="22" t="s">
        <v>35</v>
      </c>
      <c r="C50" s="23"/>
    </row>
    <row r="52" spans="1:3" ht="84" customHeight="1" x14ac:dyDescent="0.4">
      <c r="A52" s="21">
        <v>12</v>
      </c>
      <c r="B52" s="22" t="s">
        <v>36</v>
      </c>
      <c r="C52" s="23"/>
    </row>
    <row r="54" spans="1:3" ht="84" customHeight="1" x14ac:dyDescent="0.4">
      <c r="A54" s="21">
        <v>13</v>
      </c>
      <c r="B54" s="22" t="s">
        <v>37</v>
      </c>
      <c r="C54" s="23"/>
    </row>
    <row r="56" spans="1:3" ht="19.5" customHeight="1" x14ac:dyDescent="0.4">
      <c r="A56" s="7" t="s">
        <v>13</v>
      </c>
      <c r="B56" s="7"/>
      <c r="C56" s="7"/>
    </row>
    <row r="57" spans="1:3" ht="84" customHeight="1" x14ac:dyDescent="0.4">
      <c r="A57" s="21">
        <v>14</v>
      </c>
      <c r="B57" s="22" t="s">
        <v>38</v>
      </c>
      <c r="C57" s="23"/>
    </row>
    <row r="59" spans="1:3" ht="84" customHeight="1" x14ac:dyDescent="0.4">
      <c r="A59" s="21">
        <v>15</v>
      </c>
      <c r="B59" s="22" t="s">
        <v>39</v>
      </c>
      <c r="C59" s="23"/>
    </row>
    <row r="61" spans="1:3" ht="84" customHeight="1" x14ac:dyDescent="0.4">
      <c r="A61" s="21">
        <v>16</v>
      </c>
      <c r="B61" s="22" t="s">
        <v>40</v>
      </c>
      <c r="C61" s="23"/>
    </row>
    <row r="63" spans="1:3" ht="33.75" customHeight="1" x14ac:dyDescent="0.4">
      <c r="A63" s="21">
        <v>17</v>
      </c>
      <c r="B63" s="22" t="s">
        <v>41</v>
      </c>
      <c r="C63" s="23"/>
    </row>
    <row r="65" spans="1:3" ht="84" customHeight="1" x14ac:dyDescent="0.4">
      <c r="A65" s="21">
        <v>18</v>
      </c>
      <c r="B65" s="22" t="s">
        <v>42</v>
      </c>
      <c r="C65" s="23"/>
    </row>
    <row r="67" spans="1:3" ht="19.5" customHeight="1" x14ac:dyDescent="0.4">
      <c r="A67" s="7" t="s">
        <v>14</v>
      </c>
      <c r="B67" s="7"/>
      <c r="C67" s="7"/>
    </row>
    <row r="68" spans="1:3" ht="84" customHeight="1" x14ac:dyDescent="0.4">
      <c r="A68" s="21">
        <v>19</v>
      </c>
      <c r="B68" s="22" t="s">
        <v>43</v>
      </c>
      <c r="C68" s="23"/>
    </row>
    <row r="70" spans="1:3" ht="84" customHeight="1" x14ac:dyDescent="0.4">
      <c r="A70" s="21">
        <v>20</v>
      </c>
      <c r="B70" s="22" t="s">
        <v>44</v>
      </c>
      <c r="C70" s="23"/>
    </row>
    <row r="72" spans="1:3" ht="33.75" customHeight="1" x14ac:dyDescent="0.4">
      <c r="A72" s="21">
        <v>21</v>
      </c>
      <c r="B72" s="22" t="s">
        <v>45</v>
      </c>
      <c r="C72" s="23"/>
    </row>
    <row r="74" spans="1:3" ht="19.5" customHeight="1" x14ac:dyDescent="0.4">
      <c r="A74" s="7" t="s">
        <v>15</v>
      </c>
      <c r="B74" s="7"/>
      <c r="C74" s="7"/>
    </row>
    <row r="75" spans="1:3" ht="84" customHeight="1" x14ac:dyDescent="0.4">
      <c r="A75" s="21">
        <v>22</v>
      </c>
      <c r="B75" s="22" t="s">
        <v>46</v>
      </c>
      <c r="C75" s="23"/>
    </row>
    <row r="77" spans="1:3" ht="84" customHeight="1" x14ac:dyDescent="0.4">
      <c r="A77" s="21">
        <v>23</v>
      </c>
      <c r="B77" s="22" t="s">
        <v>47</v>
      </c>
      <c r="C77" s="23"/>
    </row>
    <row r="79" spans="1:3" ht="84" customHeight="1" x14ac:dyDescent="0.4">
      <c r="A79" s="21">
        <v>24</v>
      </c>
      <c r="B79" s="22" t="s">
        <v>48</v>
      </c>
      <c r="C79" s="23"/>
    </row>
    <row r="81" spans="1:3" ht="84" customHeight="1" x14ac:dyDescent="0.4">
      <c r="A81" s="21">
        <v>25</v>
      </c>
      <c r="B81" s="22" t="s">
        <v>49</v>
      </c>
      <c r="C81" s="23"/>
    </row>
    <row r="83" spans="1:3" ht="19.5" customHeight="1" x14ac:dyDescent="0.4">
      <c r="A83" s="7" t="s">
        <v>16</v>
      </c>
      <c r="B83" s="7"/>
      <c r="C83" s="7"/>
    </row>
    <row r="84" spans="1:3" ht="84" customHeight="1" x14ac:dyDescent="0.4">
      <c r="A84" s="21">
        <v>26</v>
      </c>
      <c r="B84" s="22" t="s">
        <v>50</v>
      </c>
      <c r="C84" s="23"/>
    </row>
    <row r="86" spans="1:3" ht="84" customHeight="1" x14ac:dyDescent="0.4">
      <c r="A86" s="21">
        <v>27</v>
      </c>
      <c r="B86" s="22" t="s">
        <v>51</v>
      </c>
      <c r="C86" s="23"/>
    </row>
    <row r="88" spans="1:3" ht="84" customHeight="1" x14ac:dyDescent="0.4">
      <c r="A88" s="21">
        <v>28</v>
      </c>
      <c r="B88" s="22" t="s">
        <v>52</v>
      </c>
      <c r="C88" s="23"/>
    </row>
    <row r="90" spans="1:3" ht="33.75" customHeight="1" x14ac:dyDescent="0.4">
      <c r="A90" s="21">
        <v>29</v>
      </c>
      <c r="B90" s="22" t="s">
        <v>53</v>
      </c>
      <c r="C90" s="23"/>
    </row>
    <row r="92" spans="1:3" ht="19.5" customHeight="1" x14ac:dyDescent="0.4">
      <c r="A92" s="7" t="s">
        <v>17</v>
      </c>
      <c r="B92" s="7"/>
      <c r="C92" s="7"/>
    </row>
    <row r="93" spans="1:3" ht="84" customHeight="1" x14ac:dyDescent="0.4">
      <c r="A93" s="21">
        <v>30</v>
      </c>
      <c r="B93" s="22" t="s">
        <v>54</v>
      </c>
      <c r="C93" s="23"/>
    </row>
    <row r="95" spans="1:3" ht="33.75" customHeight="1" x14ac:dyDescent="0.4">
      <c r="A95" s="21">
        <v>31</v>
      </c>
      <c r="B95" s="22" t="s">
        <v>55</v>
      </c>
      <c r="C95" s="23"/>
    </row>
    <row r="97" spans="1:3" ht="84" customHeight="1" x14ac:dyDescent="0.4">
      <c r="A97" s="21">
        <v>32</v>
      </c>
      <c r="B97" s="22" t="s">
        <v>56</v>
      </c>
      <c r="C97" s="23"/>
    </row>
    <row r="99" spans="1:3" ht="19.5" customHeight="1" x14ac:dyDescent="0.4">
      <c r="A99" s="7" t="s">
        <v>18</v>
      </c>
      <c r="B99" s="7"/>
      <c r="C99" s="7"/>
    </row>
    <row r="100" spans="1:3" ht="84" customHeight="1" x14ac:dyDescent="0.4">
      <c r="A100" s="21">
        <v>33</v>
      </c>
      <c r="B100" s="22" t="s">
        <v>57</v>
      </c>
      <c r="C100" s="23"/>
    </row>
    <row r="102" spans="1:3" ht="33.75" customHeight="1" x14ac:dyDescent="0.4">
      <c r="A102" s="21">
        <v>34</v>
      </c>
      <c r="B102" s="22" t="s">
        <v>58</v>
      </c>
      <c r="C102" s="23"/>
    </row>
    <row r="104" spans="1:3" ht="84" customHeight="1" x14ac:dyDescent="0.4">
      <c r="A104" s="21">
        <v>35</v>
      </c>
      <c r="B104" s="22" t="s">
        <v>59</v>
      </c>
      <c r="C104" s="23"/>
    </row>
    <row r="106" spans="1:3" ht="19.5" customHeight="1" x14ac:dyDescent="0.4">
      <c r="A106" s="7" t="s">
        <v>19</v>
      </c>
      <c r="B106" s="7"/>
      <c r="C106" s="7"/>
    </row>
    <row r="107" spans="1:3" ht="84" customHeight="1" x14ac:dyDescent="0.4">
      <c r="A107" s="21">
        <v>36</v>
      </c>
      <c r="B107" s="22" t="s">
        <v>60</v>
      </c>
      <c r="C107" s="23"/>
    </row>
    <row r="109" spans="1:3" ht="84" customHeight="1" x14ac:dyDescent="0.4">
      <c r="A109" s="21">
        <v>37</v>
      </c>
      <c r="B109" s="22" t="s">
        <v>61</v>
      </c>
      <c r="C109" s="23"/>
    </row>
    <row r="111" spans="1:3" ht="33.75" customHeight="1" x14ac:dyDescent="0.4">
      <c r="A111" s="21">
        <v>38</v>
      </c>
      <c r="B111" s="22" t="s">
        <v>62</v>
      </c>
      <c r="C111" s="23"/>
    </row>
    <row r="113" spans="1:3" ht="19.5" customHeight="1" x14ac:dyDescent="0.4">
      <c r="A113" s="7" t="s">
        <v>20</v>
      </c>
      <c r="B113" s="7"/>
      <c r="C113" s="7"/>
    </row>
    <row r="114" spans="1:3" ht="84" customHeight="1" x14ac:dyDescent="0.4">
      <c r="A114" s="21">
        <v>39</v>
      </c>
      <c r="B114" s="22" t="s">
        <v>63</v>
      </c>
      <c r="C114" s="23"/>
    </row>
    <row r="116" spans="1:3" ht="84" customHeight="1" x14ac:dyDescent="0.4">
      <c r="A116" s="21">
        <v>40</v>
      </c>
      <c r="B116" s="22" t="s">
        <v>64</v>
      </c>
      <c r="C116" s="23"/>
    </row>
    <row r="118" spans="1:3" ht="84" customHeight="1" x14ac:dyDescent="0.4">
      <c r="A118" s="21">
        <v>41</v>
      </c>
      <c r="B118" s="22" t="s">
        <v>65</v>
      </c>
      <c r="C118" s="23"/>
    </row>
    <row r="120" spans="1:3" ht="33.75" customHeight="1" x14ac:dyDescent="0.4">
      <c r="A120" s="21">
        <v>42</v>
      </c>
      <c r="B120" s="22" t="s">
        <v>66</v>
      </c>
      <c r="C120" s="23"/>
    </row>
    <row r="122" spans="1:3" x14ac:dyDescent="0.4">
      <c r="A122" s="6" t="s">
        <v>67</v>
      </c>
      <c r="B122" s="6"/>
      <c r="C122" s="6"/>
    </row>
  </sheetData>
  <mergeCells count="20">
    <mergeCell ref="A92:C92"/>
    <mergeCell ref="A99:C99"/>
    <mergeCell ref="A106:C106"/>
    <mergeCell ref="A113:C113"/>
    <mergeCell ref="A122:C122"/>
    <mergeCell ref="A45:C45"/>
    <mergeCell ref="A56:C56"/>
    <mergeCell ref="A67:C67"/>
    <mergeCell ref="A74:C74"/>
    <mergeCell ref="A83:C83"/>
    <mergeCell ref="A10:C10"/>
    <mergeCell ref="A24:C24"/>
    <mergeCell ref="A25:C25"/>
    <mergeCell ref="A27:C27"/>
    <mergeCell ref="A36:C36"/>
    <mergeCell ref="A1:C1"/>
    <mergeCell ref="A2:C2"/>
    <mergeCell ref="A6:C6"/>
    <mergeCell ref="A8:C8"/>
    <mergeCell ref="A9:C9"/>
  </mergeCells>
  <dataValidations count="3">
    <dataValidation type="list" allowBlank="1" sqref="C28 C30 C34 C37 C39 C43 C46 C48 C52 C54 C57 C59 C61 C65 C68 C70 C75 C77 C79 C81 C84 C86 C88 C93 C97 C100 C104 C107 C109 C114 C116 C118" xr:uid="{00000000-0002-0000-0000-000000000000}">
      <formula1>"A,B,C,D"</formula1>
      <formula2>0</formula2>
    </dataValidation>
    <dataValidation type="list" allowBlank="1" sqref="C32 C41 C50 C63 C72 C90 C95 C102 C111 C120" xr:uid="{00000000-0002-0000-0000-000001000000}">
      <formula1>"True,False"</formula1>
      <formula2>0</formula2>
    </dataValidation>
    <dataValidation type="list" allowBlank="1" sqref="C12:C22"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3"/>
  <sheetViews>
    <sheetView showGridLines="0" zoomScaleNormal="100" workbookViewId="0"/>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3" customWidth="1"/>
  </cols>
  <sheetData>
    <row r="1" spans="2:6" ht="22.75" x14ac:dyDescent="0.55000000000000004">
      <c r="B1" s="14" t="s">
        <v>68</v>
      </c>
      <c r="C1" s="14"/>
      <c r="D1" s="14"/>
      <c r="E1" s="14"/>
      <c r="F1" s="14"/>
    </row>
    <row r="2" spans="2:6" x14ac:dyDescent="0.4">
      <c r="B2" s="5" t="s">
        <v>69</v>
      </c>
      <c r="C2" s="5"/>
      <c r="D2" s="5"/>
      <c r="E2" s="5"/>
      <c r="F2" s="5"/>
    </row>
    <row r="4" spans="2:6" x14ac:dyDescent="0.4">
      <c r="B4" s="24" t="s">
        <v>70</v>
      </c>
      <c r="C4" s="25">
        <f>Assessment!C3</f>
        <v>0</v>
      </c>
    </row>
    <row r="5" spans="2:6" x14ac:dyDescent="0.4">
      <c r="B5" s="24" t="s">
        <v>3</v>
      </c>
      <c r="C5" s="25">
        <f>Assessment!C4</f>
        <v>0</v>
      </c>
    </row>
    <row r="6" spans="2:6" x14ac:dyDescent="0.4">
      <c r="B6" s="24" t="s">
        <v>71</v>
      </c>
      <c r="C6" s="4" t="str">
        <f>Key!H4&amp;" of 11 skills rated, "&amp;Key!H1&amp;" of 42 questions answered"</f>
        <v>0 of 11 skills rated, 0 of 42 questions answered</v>
      </c>
      <c r="D6" s="4"/>
      <c r="E6" s="4"/>
      <c r="F6" s="4"/>
    </row>
    <row r="8" spans="2:6" ht="24" customHeight="1" x14ac:dyDescent="0.4">
      <c r="B8" s="3" t="s">
        <v>72</v>
      </c>
      <c r="C8" s="3"/>
      <c r="D8" s="3"/>
      <c r="E8" s="3"/>
      <c r="F8" s="3"/>
    </row>
    <row r="9" spans="2:6" x14ac:dyDescent="0.4">
      <c r="B9" s="24" t="s">
        <v>73</v>
      </c>
      <c r="C9" s="4" t="str">
        <f>IF(Key!H1=0,"Not started",Key!H2&amp;" / 42   ("&amp;TEXT(Key!H3,"0%")&amp;")")</f>
        <v>Not started</v>
      </c>
      <c r="D9" s="4"/>
      <c r="E9" s="4"/>
      <c r="F9" s="4"/>
    </row>
    <row r="10" spans="2:6" x14ac:dyDescent="0.4">
      <c r="B10" s="24" t="s">
        <v>74</v>
      </c>
      <c r="C10" s="4" t="str">
        <f>IF(Key!H4=0,"Not rated",TEXT(Key!H7,"0%")&amp;" average confidence")</f>
        <v>Not rated</v>
      </c>
      <c r="D10" s="4"/>
      <c r="E10" s="4"/>
      <c r="F10" s="4"/>
    </row>
    <row r="11" spans="2:6" ht="16.3" x14ac:dyDescent="0.4">
      <c r="B11" s="26" t="s">
        <v>75</v>
      </c>
      <c r="C11" s="2" t="str">
        <f>IF(AND(Key!H1=0,Key!H4=0),"Not started yet",TEXT(Key!H8,"0%"))</f>
        <v>Not started yet</v>
      </c>
      <c r="D11" s="2"/>
      <c r="E11" s="2"/>
      <c r="F11" s="2"/>
    </row>
    <row r="12" spans="2:6" x14ac:dyDescent="0.4">
      <c r="B12" s="1" t="s">
        <v>76</v>
      </c>
      <c r="C12" s="1"/>
      <c r="D12" s="1"/>
      <c r="E12" s="1"/>
      <c r="F12" s="1"/>
    </row>
    <row r="13" spans="2:6" ht="24" customHeight="1" x14ac:dyDescent="0.4">
      <c r="B13" s="24" t="s">
        <v>77</v>
      </c>
      <c r="C13" s="31" t="s">
        <v>78</v>
      </c>
      <c r="D13" s="31"/>
      <c r="E13" s="31"/>
      <c r="F13" s="31"/>
    </row>
    <row r="14" spans="2:6" ht="30" customHeight="1" x14ac:dyDescent="0.4">
      <c r="B14" s="26" t="s">
        <v>79</v>
      </c>
      <c r="C14" s="32" t="str">
        <f>IF(AND(Key!H1=0,Key!H4=0),"-",IF(Key!H8&gt;=0.8,"Intermediate Part 1 (you can likely skip Introduction)","Excel Introduction"))</f>
        <v>-</v>
      </c>
      <c r="D14" s="32"/>
      <c r="E14" s="32"/>
      <c r="F14" s="32"/>
    </row>
    <row r="15" spans="2:6" ht="45.75" customHeight="1" x14ac:dyDescent="0.4">
      <c r="B15" s="33" t="str">
        <f>IF(AND(Key!H1=0,Key!H4=0),"Complete both parts on the Assessment tab to see your placement.",IF(Key!H8&gt;=0.8,"You already know most Introduction-level material. You are likely ready to start at Intermediate Part 1 - just review any focus areas below first.",IF(Key!H8&gt;=0.5,"Excel Introduction is a great fit. You have a foundation, and the class will fill the gaps shown below.","Start with Excel Introduction - it is designed for exactly where you are now. No prior experience needed.")))</f>
        <v>Complete both parts on the Assessment tab to see your placement.</v>
      </c>
      <c r="C15" s="33"/>
      <c r="D15" s="33"/>
      <c r="E15" s="33"/>
      <c r="F15" s="33"/>
    </row>
    <row r="17" spans="2:6" ht="24" customHeight="1" x14ac:dyDescent="0.4">
      <c r="B17" s="3" t="s">
        <v>80</v>
      </c>
      <c r="C17" s="3"/>
      <c r="D17" s="3"/>
      <c r="E17" s="3"/>
      <c r="F17" s="3"/>
    </row>
    <row r="18" spans="2:6" x14ac:dyDescent="0.4">
      <c r="B18" s="17" t="s">
        <v>81</v>
      </c>
      <c r="C18" s="17" t="s">
        <v>82</v>
      </c>
      <c r="D18" s="17" t="s">
        <v>83</v>
      </c>
      <c r="E18" s="17" t="s">
        <v>84</v>
      </c>
      <c r="F18" s="17" t="s">
        <v>85</v>
      </c>
    </row>
    <row r="19" spans="2:6" ht="18" customHeight="1" x14ac:dyDescent="0.4">
      <c r="B19" s="27" t="s">
        <v>10</v>
      </c>
      <c r="C19" s="28" t="str">
        <f>SUMIF(Key!$B$2:$B$43,B19,Key!$F$2:$F$43)&amp;" / "&amp;COUNTIF(Key!$B$2:$B$43,B19)</f>
        <v>0 / 4</v>
      </c>
      <c r="D19" s="28" t="str">
        <f>VLOOKUP(B19,Key!$J$2:$M$12,4,0)</f>
        <v>Not rated</v>
      </c>
      <c r="E19" s="29">
        <f>Key!$H$5*(SUMIF(Key!$B$2:$B$43,B19,Key!$F$2:$F$43)/COUNTIF(Key!$B$2:$B$43,B19))+Key!$H$6*VLOOKUP(B19,Key!$J$2:$L$12,3,0)</f>
        <v>0</v>
      </c>
      <c r="F19" s="30" t="str">
        <f>IF(AND(Key!$H$1=0,Key!$H$4=0),"-",IF(E19&gt;=0.7,"Solid","Focus area"))</f>
        <v>-</v>
      </c>
    </row>
    <row r="20" spans="2:6" ht="18" customHeight="1" x14ac:dyDescent="0.4">
      <c r="B20" s="27" t="s">
        <v>11</v>
      </c>
      <c r="C20" s="28" t="str">
        <f>SUMIF(Key!$B$2:$B$43,B20,Key!$F$2:$F$43)&amp;" / "&amp;COUNTIF(Key!$B$2:$B$43,B20)</f>
        <v>0 / 4</v>
      </c>
      <c r="D20" s="28" t="str">
        <f>VLOOKUP(B20,Key!$J$2:$M$12,4,0)</f>
        <v>Not rated</v>
      </c>
      <c r="E20" s="29">
        <f>Key!$H$5*(SUMIF(Key!$B$2:$B$43,B20,Key!$F$2:$F$43)/COUNTIF(Key!$B$2:$B$43,B20))+Key!$H$6*VLOOKUP(B20,Key!$J$2:$L$12,3,0)</f>
        <v>0</v>
      </c>
      <c r="F20" s="30" t="str">
        <f>IF(AND(Key!$H$1=0,Key!$H$4=0),"-",IF(E20&gt;=0.7,"Solid","Focus area"))</f>
        <v>-</v>
      </c>
    </row>
    <row r="21" spans="2:6" ht="18" customHeight="1" x14ac:dyDescent="0.4">
      <c r="B21" s="27" t="s">
        <v>12</v>
      </c>
      <c r="C21" s="28" t="str">
        <f>SUMIF(Key!$B$2:$B$43,B21,Key!$F$2:$F$43)&amp;" / "&amp;COUNTIF(Key!$B$2:$B$43,B21)</f>
        <v>0 / 5</v>
      </c>
      <c r="D21" s="28" t="str">
        <f>VLOOKUP(B21,Key!$J$2:$M$12,4,0)</f>
        <v>Not rated</v>
      </c>
      <c r="E21" s="29">
        <f>Key!$H$5*(SUMIF(Key!$B$2:$B$43,B21,Key!$F$2:$F$43)/COUNTIF(Key!$B$2:$B$43,B21))+Key!$H$6*VLOOKUP(B21,Key!$J$2:$L$12,3,0)</f>
        <v>0</v>
      </c>
      <c r="F21" s="30" t="str">
        <f>IF(AND(Key!$H$1=0,Key!$H$4=0),"-",IF(E21&gt;=0.7,"Solid","Focus area"))</f>
        <v>-</v>
      </c>
    </row>
    <row r="22" spans="2:6" ht="18" customHeight="1" x14ac:dyDescent="0.4">
      <c r="B22" s="27" t="s">
        <v>13</v>
      </c>
      <c r="C22" s="28" t="str">
        <f>SUMIF(Key!$B$2:$B$43,B22,Key!$F$2:$F$43)&amp;" / "&amp;COUNTIF(Key!$B$2:$B$43,B22)</f>
        <v>0 / 5</v>
      </c>
      <c r="D22" s="28" t="str">
        <f>VLOOKUP(B22,Key!$J$2:$M$12,4,0)</f>
        <v>Not rated</v>
      </c>
      <c r="E22" s="29">
        <f>Key!$H$5*(SUMIF(Key!$B$2:$B$43,B22,Key!$F$2:$F$43)/COUNTIF(Key!$B$2:$B$43,B22))+Key!$H$6*VLOOKUP(B22,Key!$J$2:$L$12,3,0)</f>
        <v>0</v>
      </c>
      <c r="F22" s="30" t="str">
        <f>IF(AND(Key!$H$1=0,Key!$H$4=0),"-",IF(E22&gt;=0.7,"Solid","Focus area"))</f>
        <v>-</v>
      </c>
    </row>
    <row r="23" spans="2:6" ht="18" customHeight="1" x14ac:dyDescent="0.4">
      <c r="B23" s="27" t="s">
        <v>14</v>
      </c>
      <c r="C23" s="28" t="str">
        <f>SUMIF(Key!$B$2:$B$43,B23,Key!$F$2:$F$43)&amp;" / "&amp;COUNTIF(Key!$B$2:$B$43,B23)</f>
        <v>0 / 3</v>
      </c>
      <c r="D23" s="28" t="str">
        <f>VLOOKUP(B23,Key!$J$2:$M$12,4,0)</f>
        <v>Not rated</v>
      </c>
      <c r="E23" s="29">
        <f>Key!$H$5*(SUMIF(Key!$B$2:$B$43,B23,Key!$F$2:$F$43)/COUNTIF(Key!$B$2:$B$43,B23))+Key!$H$6*VLOOKUP(B23,Key!$J$2:$L$12,3,0)</f>
        <v>0</v>
      </c>
      <c r="F23" s="30" t="str">
        <f>IF(AND(Key!$H$1=0,Key!$H$4=0),"-",IF(E23&gt;=0.7,"Solid","Focus area"))</f>
        <v>-</v>
      </c>
    </row>
    <row r="24" spans="2:6" ht="18" customHeight="1" x14ac:dyDescent="0.4">
      <c r="B24" s="27" t="s">
        <v>15</v>
      </c>
      <c r="C24" s="28" t="str">
        <f>SUMIF(Key!$B$2:$B$43,B24,Key!$F$2:$F$43)&amp;" / "&amp;COUNTIF(Key!$B$2:$B$43,B24)</f>
        <v>0 / 4</v>
      </c>
      <c r="D24" s="28" t="str">
        <f>VLOOKUP(B24,Key!$J$2:$M$12,4,0)</f>
        <v>Not rated</v>
      </c>
      <c r="E24" s="29">
        <f>Key!$H$5*(SUMIF(Key!$B$2:$B$43,B24,Key!$F$2:$F$43)/COUNTIF(Key!$B$2:$B$43,B24))+Key!$H$6*VLOOKUP(B24,Key!$J$2:$L$12,3,0)</f>
        <v>0</v>
      </c>
      <c r="F24" s="30" t="str">
        <f>IF(AND(Key!$H$1=0,Key!$H$4=0),"-",IF(E24&gt;=0.7,"Solid","Focus area"))</f>
        <v>-</v>
      </c>
    </row>
    <row r="25" spans="2:6" ht="18" customHeight="1" x14ac:dyDescent="0.4">
      <c r="B25" s="27" t="s">
        <v>16</v>
      </c>
      <c r="C25" s="28" t="str">
        <f>SUMIF(Key!$B$2:$B$43,B25,Key!$F$2:$F$43)&amp;" / "&amp;COUNTIF(Key!$B$2:$B$43,B25)</f>
        <v>0 / 4</v>
      </c>
      <c r="D25" s="28" t="str">
        <f>VLOOKUP(B25,Key!$J$2:$M$12,4,0)</f>
        <v>Not rated</v>
      </c>
      <c r="E25" s="29">
        <f>Key!$H$5*(SUMIF(Key!$B$2:$B$43,B25,Key!$F$2:$F$43)/COUNTIF(Key!$B$2:$B$43,B25))+Key!$H$6*VLOOKUP(B25,Key!$J$2:$L$12,3,0)</f>
        <v>0</v>
      </c>
      <c r="F25" s="30" t="str">
        <f>IF(AND(Key!$H$1=0,Key!$H$4=0),"-",IF(E25&gt;=0.7,"Solid","Focus area"))</f>
        <v>-</v>
      </c>
    </row>
    <row r="26" spans="2:6" ht="18" customHeight="1" x14ac:dyDescent="0.4">
      <c r="B26" s="27" t="s">
        <v>17</v>
      </c>
      <c r="C26" s="28" t="str">
        <f>SUMIF(Key!$B$2:$B$43,B26,Key!$F$2:$F$43)&amp;" / "&amp;COUNTIF(Key!$B$2:$B$43,B26)</f>
        <v>0 / 3</v>
      </c>
      <c r="D26" s="28" t="str">
        <f>VLOOKUP(B26,Key!$J$2:$M$12,4,0)</f>
        <v>Not rated</v>
      </c>
      <c r="E26" s="29">
        <f>Key!$H$5*(SUMIF(Key!$B$2:$B$43,B26,Key!$F$2:$F$43)/COUNTIF(Key!$B$2:$B$43,B26))+Key!$H$6*VLOOKUP(B26,Key!$J$2:$L$12,3,0)</f>
        <v>0</v>
      </c>
      <c r="F26" s="30" t="str">
        <f>IF(AND(Key!$H$1=0,Key!$H$4=0),"-",IF(E26&gt;=0.7,"Solid","Focus area"))</f>
        <v>-</v>
      </c>
    </row>
    <row r="27" spans="2:6" ht="18" customHeight="1" x14ac:dyDescent="0.4">
      <c r="B27" s="27" t="s">
        <v>18</v>
      </c>
      <c r="C27" s="28" t="str">
        <f>SUMIF(Key!$B$2:$B$43,B27,Key!$F$2:$F$43)&amp;" / "&amp;COUNTIF(Key!$B$2:$B$43,B27)</f>
        <v>0 / 3</v>
      </c>
      <c r="D27" s="28" t="str">
        <f>VLOOKUP(B27,Key!$J$2:$M$12,4,0)</f>
        <v>Not rated</v>
      </c>
      <c r="E27" s="29">
        <f>Key!$H$5*(SUMIF(Key!$B$2:$B$43,B27,Key!$F$2:$F$43)/COUNTIF(Key!$B$2:$B$43,B27))+Key!$H$6*VLOOKUP(B27,Key!$J$2:$L$12,3,0)</f>
        <v>0</v>
      </c>
      <c r="F27" s="30" t="str">
        <f>IF(AND(Key!$H$1=0,Key!$H$4=0),"-",IF(E27&gt;=0.7,"Solid","Focus area"))</f>
        <v>-</v>
      </c>
    </row>
    <row r="28" spans="2:6" ht="18" customHeight="1" x14ac:dyDescent="0.4">
      <c r="B28" s="27" t="s">
        <v>19</v>
      </c>
      <c r="C28" s="28" t="str">
        <f>SUMIF(Key!$B$2:$B$43,B28,Key!$F$2:$F$43)&amp;" / "&amp;COUNTIF(Key!$B$2:$B$43,B28)</f>
        <v>0 / 3</v>
      </c>
      <c r="D28" s="28" t="str">
        <f>VLOOKUP(B28,Key!$J$2:$M$12,4,0)</f>
        <v>Not rated</v>
      </c>
      <c r="E28" s="29">
        <f>Key!$H$5*(SUMIF(Key!$B$2:$B$43,B28,Key!$F$2:$F$43)/COUNTIF(Key!$B$2:$B$43,B28))+Key!$H$6*VLOOKUP(B28,Key!$J$2:$L$12,3,0)</f>
        <v>0</v>
      </c>
      <c r="F28" s="30" t="str">
        <f>IF(AND(Key!$H$1=0,Key!$H$4=0),"-",IF(E28&gt;=0.7,"Solid","Focus area"))</f>
        <v>-</v>
      </c>
    </row>
    <row r="29" spans="2:6" ht="18" customHeight="1" x14ac:dyDescent="0.4">
      <c r="B29" s="27" t="s">
        <v>20</v>
      </c>
      <c r="C29" s="28" t="str">
        <f>SUMIF(Key!$B$2:$B$43,B29,Key!$F$2:$F$43)&amp;" / "&amp;COUNTIF(Key!$B$2:$B$43,B29)</f>
        <v>0 / 4</v>
      </c>
      <c r="D29" s="28" t="str">
        <f>VLOOKUP(B29,Key!$J$2:$M$12,4,0)</f>
        <v>Not rated</v>
      </c>
      <c r="E29" s="29">
        <f>Key!$H$5*(SUMIF(Key!$B$2:$B$43,B29,Key!$F$2:$F$43)/COUNTIF(Key!$B$2:$B$43,B29))+Key!$H$6*VLOOKUP(B29,Key!$J$2:$L$12,3,0)</f>
        <v>0</v>
      </c>
      <c r="F29" s="30" t="str">
        <f>IF(AND(Key!$H$1=0,Key!$H$4=0),"-",IF(E29&gt;=0.7,"Solid","Focus area"))</f>
        <v>-</v>
      </c>
    </row>
    <row r="31" spans="2:6" ht="31.5" customHeight="1" x14ac:dyDescent="0.4">
      <c r="B31" s="34" t="s">
        <v>86</v>
      </c>
      <c r="C31" s="34"/>
      <c r="D31" s="34"/>
      <c r="E31" s="34"/>
      <c r="F31" s="34"/>
    </row>
    <row r="33" spans="2:6" x14ac:dyDescent="0.4">
      <c r="B33" s="6" t="s">
        <v>67</v>
      </c>
      <c r="C33" s="6"/>
      <c r="D33" s="6"/>
      <c r="E33" s="6"/>
      <c r="F33" s="6"/>
    </row>
  </sheetData>
  <mergeCells count="14">
    <mergeCell ref="B15:F15"/>
    <mergeCell ref="B17:F17"/>
    <mergeCell ref="B31:F31"/>
    <mergeCell ref="B33:F33"/>
    <mergeCell ref="C10:F10"/>
    <mergeCell ref="C11:F11"/>
    <mergeCell ref="B12:F12"/>
    <mergeCell ref="C13:F13"/>
    <mergeCell ref="C14:F14"/>
    <mergeCell ref="B1:F1"/>
    <mergeCell ref="B2:F2"/>
    <mergeCell ref="C6:F6"/>
    <mergeCell ref="B8:F8"/>
    <mergeCell ref="C9:F9"/>
  </mergeCells>
  <conditionalFormatting sqref="F19:F29">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3"/>
  <sheetViews>
    <sheetView zoomScaleNormal="100" workbookViewId="0"/>
  </sheetViews>
  <sheetFormatPr defaultColWidth="8.69140625" defaultRowHeight="14.6" x14ac:dyDescent="0.4"/>
  <sheetData>
    <row r="1" spans="1:13" x14ac:dyDescent="0.4">
      <c r="A1" t="s">
        <v>87</v>
      </c>
      <c r="B1" t="s">
        <v>81</v>
      </c>
      <c r="C1" t="s">
        <v>88</v>
      </c>
      <c r="D1" t="s">
        <v>89</v>
      </c>
      <c r="E1" t="s">
        <v>90</v>
      </c>
      <c r="F1" t="s">
        <v>91</v>
      </c>
      <c r="G1" t="s">
        <v>92</v>
      </c>
      <c r="H1">
        <f>COUNTA(Assessment!C28:C120)</f>
        <v>0</v>
      </c>
      <c r="J1" t="s">
        <v>81</v>
      </c>
      <c r="K1" t="s">
        <v>93</v>
      </c>
      <c r="L1" t="s">
        <v>94</v>
      </c>
      <c r="M1" t="s">
        <v>95</v>
      </c>
    </row>
    <row r="2" spans="1:13" x14ac:dyDescent="0.4">
      <c r="A2">
        <v>1</v>
      </c>
      <c r="B2" t="s">
        <v>10</v>
      </c>
      <c r="C2" t="s">
        <v>96</v>
      </c>
      <c r="D2" t="s">
        <v>97</v>
      </c>
      <c r="E2">
        <f>Assessment!C28</f>
        <v>0</v>
      </c>
      <c r="F2">
        <f>IF(IF(ISLOGICAL(Assessment!C28),IF(Assessment!C28,"TRUE","FALSE"),UPPER(TRIM(Assessment!C28&amp;"")))=UPPER(TRIM($D2&amp;"")),1,0)</f>
        <v>0</v>
      </c>
      <c r="G2" t="s">
        <v>98</v>
      </c>
      <c r="H2">
        <f>SUM(F2:F43)</f>
        <v>0</v>
      </c>
      <c r="J2" t="s">
        <v>10</v>
      </c>
      <c r="K2">
        <f>IF(LEFT(Assessment!C12,1)="A",3,IF(LEFT(Assessment!C12,1)="B",2,IF(LEFT(Assessment!C12,1)="C",1,0)))</f>
        <v>0</v>
      </c>
      <c r="L2">
        <f t="shared" ref="L2:L12" si="0">K2/3</f>
        <v>0</v>
      </c>
      <c r="M2" t="str">
        <f>IF(Assessment!C12="","Not rated",Assessment!C12)</f>
        <v>Not rated</v>
      </c>
    </row>
    <row r="3" spans="1:13" x14ac:dyDescent="0.4">
      <c r="A3">
        <v>2</v>
      </c>
      <c r="B3" t="s">
        <v>10</v>
      </c>
      <c r="C3" t="s">
        <v>96</v>
      </c>
      <c r="D3" t="s">
        <v>99</v>
      </c>
      <c r="E3">
        <f>Assessment!C30</f>
        <v>0</v>
      </c>
      <c r="F3">
        <f>IF(IF(ISLOGICAL(Assessment!C30),IF(Assessment!C30,"TRUE","FALSE"),UPPER(TRIM(Assessment!C30&amp;"")))=UPPER(TRIM($D3&amp;"")),1,0)</f>
        <v>0</v>
      </c>
      <c r="G3" t="s">
        <v>100</v>
      </c>
      <c r="H3">
        <f>H2/42</f>
        <v>0</v>
      </c>
      <c r="J3" t="s">
        <v>11</v>
      </c>
      <c r="K3">
        <f>IF(LEFT(Assessment!C13,1)="A",3,IF(LEFT(Assessment!C13,1)="B",2,IF(LEFT(Assessment!C13,1)="C",1,0)))</f>
        <v>0</v>
      </c>
      <c r="L3">
        <f t="shared" si="0"/>
        <v>0</v>
      </c>
      <c r="M3" t="str">
        <f>IF(Assessment!C13="","Not rated",Assessment!C13)</f>
        <v>Not rated</v>
      </c>
    </row>
    <row r="4" spans="1:13" x14ac:dyDescent="0.4">
      <c r="A4">
        <v>3</v>
      </c>
      <c r="B4" t="s">
        <v>10</v>
      </c>
      <c r="C4" t="s">
        <v>101</v>
      </c>
      <c r="D4" t="s">
        <v>102</v>
      </c>
      <c r="E4">
        <f>Assessment!C32</f>
        <v>0</v>
      </c>
      <c r="F4">
        <f>IF(IF(ISLOGICAL(Assessment!C32),IF(Assessment!C32,"TRUE","FALSE"),UPPER(TRIM(Assessment!C32&amp;"")))=UPPER(TRIM($D4&amp;"")),1,0)</f>
        <v>0</v>
      </c>
      <c r="G4" t="s">
        <v>103</v>
      </c>
      <c r="H4">
        <f>COUNTA(Assessment!C12:C22)</f>
        <v>0</v>
      </c>
      <c r="J4" t="s">
        <v>12</v>
      </c>
      <c r="K4">
        <f>IF(LEFT(Assessment!C14,1)="A",3,IF(LEFT(Assessment!C14,1)="B",2,IF(LEFT(Assessment!C14,1)="C",1,0)))</f>
        <v>0</v>
      </c>
      <c r="L4">
        <f t="shared" si="0"/>
        <v>0</v>
      </c>
      <c r="M4" t="str">
        <f>IF(Assessment!C14="","Not rated",Assessment!C14)</f>
        <v>Not rated</v>
      </c>
    </row>
    <row r="5" spans="1:13" x14ac:dyDescent="0.4">
      <c r="A5">
        <v>4</v>
      </c>
      <c r="B5" t="s">
        <v>10</v>
      </c>
      <c r="C5" t="s">
        <v>96</v>
      </c>
      <c r="D5" t="s">
        <v>97</v>
      </c>
      <c r="E5">
        <f>Assessment!C34</f>
        <v>0</v>
      </c>
      <c r="F5">
        <f>IF(IF(ISLOGICAL(Assessment!C34),IF(Assessment!C34,"TRUE","FALSE"),UPPER(TRIM(Assessment!C34&amp;"")))=UPPER(TRIM($D5&amp;"")),1,0)</f>
        <v>0</v>
      </c>
      <c r="G5" t="s">
        <v>104</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96</v>
      </c>
      <c r="D6" t="s">
        <v>97</v>
      </c>
      <c r="E6">
        <f>Assessment!C37</f>
        <v>0</v>
      </c>
      <c r="F6">
        <f>IF(IF(ISLOGICAL(Assessment!C37),IF(Assessment!C37,"TRUE","FALSE"),UPPER(TRIM(Assessment!C37&amp;"")))=UPPER(TRIM($D6&amp;"")),1,0)</f>
        <v>0</v>
      </c>
      <c r="G6" t="s">
        <v>105</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96</v>
      </c>
      <c r="D7" t="s">
        <v>106</v>
      </c>
      <c r="E7">
        <f>Assessment!C39</f>
        <v>0</v>
      </c>
      <c r="F7">
        <f>IF(IF(ISLOGICAL(Assessment!C39),IF(Assessment!C39,"TRUE","FALSE"),UPPER(TRIM(Assessment!C39&amp;"")))=UPPER(TRIM($D7&amp;"")),1,0)</f>
        <v>0</v>
      </c>
      <c r="G7" t="s">
        <v>107</v>
      </c>
      <c r="H7">
        <f>SUM(K2:K12)/33</f>
        <v>0</v>
      </c>
      <c r="J7" t="s">
        <v>15</v>
      </c>
      <c r="K7">
        <f>IF(LEFT(Assessment!C17,1)="A",3,IF(LEFT(Assessment!C17,1)="B",2,IF(LEFT(Assessment!C17,1)="C",1,0)))</f>
        <v>0</v>
      </c>
      <c r="L7">
        <f t="shared" si="0"/>
        <v>0</v>
      </c>
      <c r="M7" t="str">
        <f>IF(Assessment!C17="","Not rated",Assessment!C17)</f>
        <v>Not rated</v>
      </c>
    </row>
    <row r="8" spans="1:13" x14ac:dyDescent="0.4">
      <c r="A8">
        <v>7</v>
      </c>
      <c r="B8" t="s">
        <v>11</v>
      </c>
      <c r="C8" t="s">
        <v>101</v>
      </c>
      <c r="D8" t="s">
        <v>102</v>
      </c>
      <c r="E8">
        <f>Assessment!C41</f>
        <v>0</v>
      </c>
      <c r="F8">
        <f>IF(IF(ISLOGICAL(Assessment!C41),IF(Assessment!C41,"TRUE","FALSE"),UPPER(TRIM(Assessment!C41&amp;"")))=UPPER(TRIM($D8&amp;"")),1,0)</f>
        <v>0</v>
      </c>
      <c r="G8" t="s">
        <v>108</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96</v>
      </c>
      <c r="D9" t="s">
        <v>97</v>
      </c>
      <c r="E9">
        <f>Assessment!C43</f>
        <v>0</v>
      </c>
      <c r="F9">
        <f>IF(IF(ISLOGICAL(Assessment!C43),IF(Assessment!C43,"TRUE","FALSE"),UPPER(TRIM(Assessment!C43&amp;"")))=UPPER(TRIM($D9&amp;"")),1,0)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96</v>
      </c>
      <c r="D10" t="s">
        <v>97</v>
      </c>
      <c r="E10">
        <f>Assessment!C46</f>
        <v>0</v>
      </c>
      <c r="F10">
        <f>IF(IF(ISLOGICAL(Assessment!C46),IF(Assessment!C46,"TRUE","FALSE"),UPPER(TRIM(Assessment!C46&amp;"")))=UPPER(TRIM($D10&amp;"")),1,0)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96</v>
      </c>
      <c r="D11" t="s">
        <v>97</v>
      </c>
      <c r="E11">
        <f>Assessment!C48</f>
        <v>0</v>
      </c>
      <c r="F11">
        <f>IF(IF(ISLOGICAL(Assessment!C48),IF(Assessment!C48,"TRUE","FALSE"),UPPER(TRIM(Assessment!C48&amp;"")))=UPPER(TRIM($D11&amp;"")),1,0)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101</v>
      </c>
      <c r="D12" t="s">
        <v>102</v>
      </c>
      <c r="E12">
        <f>Assessment!C50</f>
        <v>0</v>
      </c>
      <c r="F12">
        <f>IF(IF(ISLOGICAL(Assessment!C50),IF(Assessment!C50,"TRUE","FALSE"),UPPER(TRIM(Assessment!C50&amp;"")))=UPPER(TRIM($D12&amp;"")),1,0)</f>
        <v>0</v>
      </c>
      <c r="J12" t="s">
        <v>20</v>
      </c>
      <c r="K12">
        <f>IF(LEFT(Assessment!C22,1)="A",3,IF(LEFT(Assessment!C22,1)="B",2,IF(LEFT(Assessment!C22,1)="C",1,0)))</f>
        <v>0</v>
      </c>
      <c r="L12">
        <f t="shared" si="0"/>
        <v>0</v>
      </c>
      <c r="M12" t="str">
        <f>IF(Assessment!C22="","Not rated",Assessment!C22)</f>
        <v>Not rated</v>
      </c>
    </row>
    <row r="13" spans="1:13" x14ac:dyDescent="0.4">
      <c r="A13">
        <v>12</v>
      </c>
      <c r="B13" t="s">
        <v>12</v>
      </c>
      <c r="C13" t="s">
        <v>96</v>
      </c>
      <c r="D13" t="s">
        <v>97</v>
      </c>
      <c r="E13">
        <f>Assessment!C52</f>
        <v>0</v>
      </c>
      <c r="F13">
        <f>IF(IF(ISLOGICAL(Assessment!C52),IF(Assessment!C52,"TRUE","FALSE"),UPPER(TRIM(Assessment!C52&amp;"")))=UPPER(TRIM($D13&amp;"")),1,0)</f>
        <v>0</v>
      </c>
    </row>
    <row r="14" spans="1:13" x14ac:dyDescent="0.4">
      <c r="A14">
        <v>13</v>
      </c>
      <c r="B14" t="s">
        <v>12</v>
      </c>
      <c r="C14" t="s">
        <v>96</v>
      </c>
      <c r="D14" t="s">
        <v>97</v>
      </c>
      <c r="E14">
        <f>Assessment!C54</f>
        <v>0</v>
      </c>
      <c r="F14">
        <f>IF(IF(ISLOGICAL(Assessment!C54),IF(Assessment!C54,"TRUE","FALSE"),UPPER(TRIM(Assessment!C54&amp;"")))=UPPER(TRIM($D14&amp;"")),1,0)</f>
        <v>0</v>
      </c>
    </row>
    <row r="15" spans="1:13" x14ac:dyDescent="0.4">
      <c r="A15">
        <v>14</v>
      </c>
      <c r="B15" t="s">
        <v>13</v>
      </c>
      <c r="C15" t="s">
        <v>96</v>
      </c>
      <c r="D15" t="s">
        <v>97</v>
      </c>
      <c r="E15">
        <f>Assessment!C57</f>
        <v>0</v>
      </c>
      <c r="F15">
        <f>IF(IF(ISLOGICAL(Assessment!C57),IF(Assessment!C57,"TRUE","FALSE"),UPPER(TRIM(Assessment!C57&amp;"")))=UPPER(TRIM($D15&amp;"")),1,0)</f>
        <v>0</v>
      </c>
    </row>
    <row r="16" spans="1:13" x14ac:dyDescent="0.4">
      <c r="A16">
        <v>15</v>
      </c>
      <c r="B16" t="s">
        <v>13</v>
      </c>
      <c r="C16" t="s">
        <v>96</v>
      </c>
      <c r="D16" t="s">
        <v>97</v>
      </c>
      <c r="E16">
        <f>Assessment!C59</f>
        <v>0</v>
      </c>
      <c r="F16">
        <f>IF(IF(ISLOGICAL(Assessment!C59),IF(Assessment!C59,"TRUE","FALSE"),UPPER(TRIM(Assessment!C59&amp;"")))=UPPER(TRIM($D16&amp;"")),1,0)</f>
        <v>0</v>
      </c>
    </row>
    <row r="17" spans="1:6" x14ac:dyDescent="0.4">
      <c r="A17">
        <v>16</v>
      </c>
      <c r="B17" t="s">
        <v>13</v>
      </c>
      <c r="C17" t="s">
        <v>96</v>
      </c>
      <c r="D17" t="s">
        <v>97</v>
      </c>
      <c r="E17">
        <f>Assessment!C61</f>
        <v>0</v>
      </c>
      <c r="F17">
        <f>IF(IF(ISLOGICAL(Assessment!C61),IF(Assessment!C61,"TRUE","FALSE"),UPPER(TRIM(Assessment!C61&amp;"")))=UPPER(TRIM($D17&amp;"")),1,0)</f>
        <v>0</v>
      </c>
    </row>
    <row r="18" spans="1:6" x14ac:dyDescent="0.4">
      <c r="A18">
        <v>17</v>
      </c>
      <c r="B18" t="s">
        <v>13</v>
      </c>
      <c r="C18" t="s">
        <v>101</v>
      </c>
      <c r="D18" t="s">
        <v>102</v>
      </c>
      <c r="E18">
        <f>Assessment!C63</f>
        <v>0</v>
      </c>
      <c r="F18">
        <f>IF(IF(ISLOGICAL(Assessment!C63),IF(Assessment!C63,"TRUE","FALSE"),UPPER(TRIM(Assessment!C63&amp;"")))=UPPER(TRIM($D18&amp;"")),1,0)</f>
        <v>0</v>
      </c>
    </row>
    <row r="19" spans="1:6" x14ac:dyDescent="0.4">
      <c r="A19">
        <v>18</v>
      </c>
      <c r="B19" t="s">
        <v>13</v>
      </c>
      <c r="C19" t="s">
        <v>96</v>
      </c>
      <c r="D19" t="s">
        <v>97</v>
      </c>
      <c r="E19">
        <f>Assessment!C65</f>
        <v>0</v>
      </c>
      <c r="F19">
        <f>IF(IF(ISLOGICAL(Assessment!C65),IF(Assessment!C65,"TRUE","FALSE"),UPPER(TRIM(Assessment!C65&amp;"")))=UPPER(TRIM($D19&amp;"")),1,0)</f>
        <v>0</v>
      </c>
    </row>
    <row r="20" spans="1:6" x14ac:dyDescent="0.4">
      <c r="A20">
        <v>19</v>
      </c>
      <c r="B20" t="s">
        <v>14</v>
      </c>
      <c r="C20" t="s">
        <v>96</v>
      </c>
      <c r="D20" t="s">
        <v>97</v>
      </c>
      <c r="E20">
        <f>Assessment!C68</f>
        <v>0</v>
      </c>
      <c r="F20">
        <f>IF(IF(ISLOGICAL(Assessment!C68),IF(Assessment!C68,"TRUE","FALSE"),UPPER(TRIM(Assessment!C68&amp;"")))=UPPER(TRIM($D20&amp;"")),1,0)</f>
        <v>0</v>
      </c>
    </row>
    <row r="21" spans="1:6" x14ac:dyDescent="0.4">
      <c r="A21">
        <v>20</v>
      </c>
      <c r="B21" t="s">
        <v>14</v>
      </c>
      <c r="C21" t="s">
        <v>96</v>
      </c>
      <c r="D21" t="s">
        <v>97</v>
      </c>
      <c r="E21">
        <f>Assessment!C70</f>
        <v>0</v>
      </c>
      <c r="F21">
        <f>IF(IF(ISLOGICAL(Assessment!C70),IF(Assessment!C70,"TRUE","FALSE"),UPPER(TRIM(Assessment!C70&amp;"")))=UPPER(TRIM($D21&amp;"")),1,0)</f>
        <v>0</v>
      </c>
    </row>
    <row r="22" spans="1:6" x14ac:dyDescent="0.4">
      <c r="A22">
        <v>21</v>
      </c>
      <c r="B22" t="s">
        <v>14</v>
      </c>
      <c r="C22" t="s">
        <v>101</v>
      </c>
      <c r="D22" t="s">
        <v>102</v>
      </c>
      <c r="E22">
        <f>Assessment!C72</f>
        <v>0</v>
      </c>
      <c r="F22">
        <f>IF(IF(ISLOGICAL(Assessment!C72),IF(Assessment!C72,"TRUE","FALSE"),UPPER(TRIM(Assessment!C72&amp;"")))=UPPER(TRIM($D22&amp;"")),1,0)</f>
        <v>0</v>
      </c>
    </row>
    <row r="23" spans="1:6" x14ac:dyDescent="0.4">
      <c r="A23">
        <v>22</v>
      </c>
      <c r="B23" t="s">
        <v>15</v>
      </c>
      <c r="C23" t="s">
        <v>96</v>
      </c>
      <c r="D23" t="s">
        <v>97</v>
      </c>
      <c r="E23">
        <f>Assessment!C75</f>
        <v>0</v>
      </c>
      <c r="F23">
        <f>IF(IF(ISLOGICAL(Assessment!C75),IF(Assessment!C75,"TRUE","FALSE"),UPPER(TRIM(Assessment!C75&amp;"")))=UPPER(TRIM($D23&amp;"")),1,0)</f>
        <v>0</v>
      </c>
    </row>
    <row r="24" spans="1:6" x14ac:dyDescent="0.4">
      <c r="A24">
        <v>23</v>
      </c>
      <c r="B24" t="s">
        <v>15</v>
      </c>
      <c r="C24" t="s">
        <v>96</v>
      </c>
      <c r="D24" t="s">
        <v>106</v>
      </c>
      <c r="E24">
        <f>Assessment!C77</f>
        <v>0</v>
      </c>
      <c r="F24">
        <f>IF(IF(ISLOGICAL(Assessment!C77),IF(Assessment!C77,"TRUE","FALSE"),UPPER(TRIM(Assessment!C77&amp;"")))=UPPER(TRIM($D24&amp;"")),1,0)</f>
        <v>0</v>
      </c>
    </row>
    <row r="25" spans="1:6" x14ac:dyDescent="0.4">
      <c r="A25">
        <v>24</v>
      </c>
      <c r="B25" t="s">
        <v>15</v>
      </c>
      <c r="C25" t="s">
        <v>96</v>
      </c>
      <c r="D25" t="s">
        <v>99</v>
      </c>
      <c r="E25">
        <f>Assessment!C79</f>
        <v>0</v>
      </c>
      <c r="F25">
        <f>IF(IF(ISLOGICAL(Assessment!C79),IF(Assessment!C79,"TRUE","FALSE"),UPPER(TRIM(Assessment!C79&amp;"")))=UPPER(TRIM($D25&amp;"")),1,0)</f>
        <v>0</v>
      </c>
    </row>
    <row r="26" spans="1:6" x14ac:dyDescent="0.4">
      <c r="A26">
        <v>25</v>
      </c>
      <c r="B26" t="s">
        <v>15</v>
      </c>
      <c r="C26" t="s">
        <v>96</v>
      </c>
      <c r="D26" t="s">
        <v>97</v>
      </c>
      <c r="E26">
        <f>Assessment!C81</f>
        <v>0</v>
      </c>
      <c r="F26">
        <f>IF(IF(ISLOGICAL(Assessment!C81),IF(Assessment!C81,"TRUE","FALSE"),UPPER(TRIM(Assessment!C81&amp;"")))=UPPER(TRIM($D26&amp;"")),1,0)</f>
        <v>0</v>
      </c>
    </row>
    <row r="27" spans="1:6" x14ac:dyDescent="0.4">
      <c r="A27">
        <v>26</v>
      </c>
      <c r="B27" t="s">
        <v>16</v>
      </c>
      <c r="C27" t="s">
        <v>96</v>
      </c>
      <c r="D27" t="s">
        <v>97</v>
      </c>
      <c r="E27">
        <f>Assessment!C84</f>
        <v>0</v>
      </c>
      <c r="F27">
        <f>IF(IF(ISLOGICAL(Assessment!C84),IF(Assessment!C84,"TRUE","FALSE"),UPPER(TRIM(Assessment!C84&amp;"")))=UPPER(TRIM($D27&amp;"")),1,0)</f>
        <v>0</v>
      </c>
    </row>
    <row r="28" spans="1:6" x14ac:dyDescent="0.4">
      <c r="A28">
        <v>27</v>
      </c>
      <c r="B28" t="s">
        <v>16</v>
      </c>
      <c r="C28" t="s">
        <v>96</v>
      </c>
      <c r="D28" t="s">
        <v>97</v>
      </c>
      <c r="E28">
        <f>Assessment!C86</f>
        <v>0</v>
      </c>
      <c r="F28">
        <f>IF(IF(ISLOGICAL(Assessment!C86),IF(Assessment!C86,"TRUE","FALSE"),UPPER(TRIM(Assessment!C86&amp;"")))=UPPER(TRIM($D28&amp;"")),1,0)</f>
        <v>0</v>
      </c>
    </row>
    <row r="29" spans="1:6" x14ac:dyDescent="0.4">
      <c r="A29">
        <v>28</v>
      </c>
      <c r="B29" t="s">
        <v>16</v>
      </c>
      <c r="C29" t="s">
        <v>96</v>
      </c>
      <c r="D29" t="s">
        <v>97</v>
      </c>
      <c r="E29">
        <f>Assessment!C88</f>
        <v>0</v>
      </c>
      <c r="F29">
        <f>IF(IF(ISLOGICAL(Assessment!C88),IF(Assessment!C88,"TRUE","FALSE"),UPPER(TRIM(Assessment!C88&amp;"")))=UPPER(TRIM($D29&amp;"")),1,0)</f>
        <v>0</v>
      </c>
    </row>
    <row r="30" spans="1:6" x14ac:dyDescent="0.4">
      <c r="A30">
        <v>29</v>
      </c>
      <c r="B30" t="s">
        <v>16</v>
      </c>
      <c r="C30" t="s">
        <v>101</v>
      </c>
      <c r="D30" t="s">
        <v>102</v>
      </c>
      <c r="E30">
        <f>Assessment!C90</f>
        <v>0</v>
      </c>
      <c r="F30">
        <f>IF(IF(ISLOGICAL(Assessment!C90),IF(Assessment!C90,"TRUE","FALSE"),UPPER(TRIM(Assessment!C90&amp;"")))=UPPER(TRIM($D30&amp;"")),1,0)</f>
        <v>0</v>
      </c>
    </row>
    <row r="31" spans="1:6" x14ac:dyDescent="0.4">
      <c r="A31">
        <v>30</v>
      </c>
      <c r="B31" t="s">
        <v>17</v>
      </c>
      <c r="C31" t="s">
        <v>96</v>
      </c>
      <c r="D31" t="s">
        <v>97</v>
      </c>
      <c r="E31">
        <f>Assessment!C93</f>
        <v>0</v>
      </c>
      <c r="F31">
        <f>IF(IF(ISLOGICAL(Assessment!C93),IF(Assessment!C93,"TRUE","FALSE"),UPPER(TRIM(Assessment!C93&amp;"")))=UPPER(TRIM($D31&amp;"")),1,0)</f>
        <v>0</v>
      </c>
    </row>
    <row r="32" spans="1:6" x14ac:dyDescent="0.4">
      <c r="A32">
        <v>31</v>
      </c>
      <c r="B32" t="s">
        <v>17</v>
      </c>
      <c r="C32" t="s">
        <v>101</v>
      </c>
      <c r="D32" t="s">
        <v>102</v>
      </c>
      <c r="E32">
        <f>Assessment!C95</f>
        <v>0</v>
      </c>
      <c r="F32">
        <f>IF(IF(ISLOGICAL(Assessment!C95),IF(Assessment!C95,"TRUE","FALSE"),UPPER(TRIM(Assessment!C95&amp;"")))=UPPER(TRIM($D32&amp;"")),1,0)</f>
        <v>0</v>
      </c>
    </row>
    <row r="33" spans="1:6" x14ac:dyDescent="0.4">
      <c r="A33">
        <v>32</v>
      </c>
      <c r="B33" t="s">
        <v>17</v>
      </c>
      <c r="C33" t="s">
        <v>96</v>
      </c>
      <c r="D33" t="s">
        <v>97</v>
      </c>
      <c r="E33">
        <f>Assessment!C97</f>
        <v>0</v>
      </c>
      <c r="F33">
        <f>IF(IF(ISLOGICAL(Assessment!C97),IF(Assessment!C97,"TRUE","FALSE"),UPPER(TRIM(Assessment!C97&amp;"")))=UPPER(TRIM($D33&amp;"")),1,0)</f>
        <v>0</v>
      </c>
    </row>
    <row r="34" spans="1:6" x14ac:dyDescent="0.4">
      <c r="A34">
        <v>33</v>
      </c>
      <c r="B34" t="s">
        <v>18</v>
      </c>
      <c r="C34" t="s">
        <v>96</v>
      </c>
      <c r="D34" t="s">
        <v>97</v>
      </c>
      <c r="E34">
        <f>Assessment!C100</f>
        <v>0</v>
      </c>
      <c r="F34">
        <f>IF(IF(ISLOGICAL(Assessment!C100),IF(Assessment!C100,"TRUE","FALSE"),UPPER(TRIM(Assessment!C100&amp;"")))=UPPER(TRIM($D34&amp;"")),1,0)</f>
        <v>0</v>
      </c>
    </row>
    <row r="35" spans="1:6" x14ac:dyDescent="0.4">
      <c r="A35">
        <v>34</v>
      </c>
      <c r="B35" t="s">
        <v>18</v>
      </c>
      <c r="C35" t="s">
        <v>101</v>
      </c>
      <c r="D35" t="s">
        <v>102</v>
      </c>
      <c r="E35">
        <f>Assessment!C102</f>
        <v>0</v>
      </c>
      <c r="F35">
        <f>IF(IF(ISLOGICAL(Assessment!C102),IF(Assessment!C102,"TRUE","FALSE"),UPPER(TRIM(Assessment!C102&amp;"")))=UPPER(TRIM($D35&amp;"")),1,0)</f>
        <v>0</v>
      </c>
    </row>
    <row r="36" spans="1:6" x14ac:dyDescent="0.4">
      <c r="A36">
        <v>35</v>
      </c>
      <c r="B36" t="s">
        <v>18</v>
      </c>
      <c r="C36" t="s">
        <v>96</v>
      </c>
      <c r="D36" t="s">
        <v>97</v>
      </c>
      <c r="E36">
        <f>Assessment!C104</f>
        <v>0</v>
      </c>
      <c r="F36">
        <f>IF(IF(ISLOGICAL(Assessment!C104),IF(Assessment!C104,"TRUE","FALSE"),UPPER(TRIM(Assessment!C104&amp;"")))=UPPER(TRIM($D36&amp;"")),1,0)</f>
        <v>0</v>
      </c>
    </row>
    <row r="37" spans="1:6" x14ac:dyDescent="0.4">
      <c r="A37">
        <v>36</v>
      </c>
      <c r="B37" t="s">
        <v>19</v>
      </c>
      <c r="C37" t="s">
        <v>96</v>
      </c>
      <c r="D37" t="s">
        <v>97</v>
      </c>
      <c r="E37">
        <f>Assessment!C107</f>
        <v>0</v>
      </c>
      <c r="F37">
        <f>IF(IF(ISLOGICAL(Assessment!C107),IF(Assessment!C107,"TRUE","FALSE"),UPPER(TRIM(Assessment!C107&amp;"")))=UPPER(TRIM($D37&amp;"")),1,0)</f>
        <v>0</v>
      </c>
    </row>
    <row r="38" spans="1:6" x14ac:dyDescent="0.4">
      <c r="A38">
        <v>37</v>
      </c>
      <c r="B38" t="s">
        <v>19</v>
      </c>
      <c r="C38" t="s">
        <v>96</v>
      </c>
      <c r="D38" t="s">
        <v>97</v>
      </c>
      <c r="E38">
        <f>Assessment!C109</f>
        <v>0</v>
      </c>
      <c r="F38">
        <f>IF(IF(ISLOGICAL(Assessment!C109),IF(Assessment!C109,"TRUE","FALSE"),UPPER(TRIM(Assessment!C109&amp;"")))=UPPER(TRIM($D38&amp;"")),1,0)</f>
        <v>0</v>
      </c>
    </row>
    <row r="39" spans="1:6" x14ac:dyDescent="0.4">
      <c r="A39">
        <v>38</v>
      </c>
      <c r="B39" t="s">
        <v>19</v>
      </c>
      <c r="C39" t="s">
        <v>101</v>
      </c>
      <c r="D39" t="s">
        <v>102</v>
      </c>
      <c r="E39">
        <f>Assessment!C111</f>
        <v>0</v>
      </c>
      <c r="F39">
        <f>IF(IF(ISLOGICAL(Assessment!C111),IF(Assessment!C111,"TRUE","FALSE"),UPPER(TRIM(Assessment!C111&amp;"")))=UPPER(TRIM($D39&amp;"")),1,0)</f>
        <v>0</v>
      </c>
    </row>
    <row r="40" spans="1:6" x14ac:dyDescent="0.4">
      <c r="A40">
        <v>39</v>
      </c>
      <c r="B40" t="s">
        <v>20</v>
      </c>
      <c r="C40" t="s">
        <v>96</v>
      </c>
      <c r="D40" t="s">
        <v>97</v>
      </c>
      <c r="E40">
        <f>Assessment!C114</f>
        <v>0</v>
      </c>
      <c r="F40">
        <f>IF(IF(ISLOGICAL(Assessment!C114),IF(Assessment!C114,"TRUE","FALSE"),UPPER(TRIM(Assessment!C114&amp;"")))=UPPER(TRIM($D40&amp;"")),1,0)</f>
        <v>0</v>
      </c>
    </row>
    <row r="41" spans="1:6" x14ac:dyDescent="0.4">
      <c r="A41">
        <v>40</v>
      </c>
      <c r="B41" t="s">
        <v>20</v>
      </c>
      <c r="C41" t="s">
        <v>96</v>
      </c>
      <c r="D41" t="s">
        <v>97</v>
      </c>
      <c r="E41">
        <f>Assessment!C116</f>
        <v>0</v>
      </c>
      <c r="F41">
        <f>IF(IF(ISLOGICAL(Assessment!C116),IF(Assessment!C116,"TRUE","FALSE"),UPPER(TRIM(Assessment!C116&amp;"")))=UPPER(TRIM($D41&amp;"")),1,0)</f>
        <v>0</v>
      </c>
    </row>
    <row r="42" spans="1:6" x14ac:dyDescent="0.4">
      <c r="A42">
        <v>41</v>
      </c>
      <c r="B42" t="s">
        <v>20</v>
      </c>
      <c r="C42" t="s">
        <v>96</v>
      </c>
      <c r="D42" t="s">
        <v>99</v>
      </c>
      <c r="E42">
        <f>Assessment!C118</f>
        <v>0</v>
      </c>
      <c r="F42">
        <f>IF(IF(ISLOGICAL(Assessment!C118),IF(Assessment!C118,"TRUE","FALSE"),UPPER(TRIM(Assessment!C118&amp;"")))=UPPER(TRIM($D42&amp;"")),1,0)</f>
        <v>0</v>
      </c>
    </row>
    <row r="43" spans="1:6" x14ac:dyDescent="0.4">
      <c r="A43">
        <v>42</v>
      </c>
      <c r="B43" t="s">
        <v>20</v>
      </c>
      <c r="C43" t="s">
        <v>101</v>
      </c>
      <c r="D43" t="s">
        <v>102</v>
      </c>
      <c r="E43">
        <f>Assessment!C120</f>
        <v>0</v>
      </c>
      <c r="F43">
        <f>IF(IF(ISLOGICAL(Assessment!C120),IF(Assessment!C120,"TRUE","FALSE"),UPPER(TRIM(Assessment!C120&amp;"")))=UPPER(TRIM($D43&amp;"")),1,0)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2026-05-23T21:43:12Z</dcterms:created>
  <dcterms:modified xsi:type="dcterms:W3CDTF">2026-05-23T21:47:00Z</dcterms:modified>
  <dc:language>en-US</dc:language>
</cp:coreProperties>
</file>