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fwexcel-my.sharepoint.com/personal/matt_dfwexcel_com/Documents/Documents/claude/Excel Class Advisor/Excel Class Advisor/"/>
    </mc:Choice>
  </mc:AlternateContent>
  <xr:revisionPtr revIDLastSave="4" documentId="11_5BDD2DD55CAA24645F7C287EAEA831F21E4DD8E8" xr6:coauthVersionLast="47" xr6:coauthVersionMax="47" xr10:uidLastSave="{5C862A9B-88B5-4150-AF40-607615FEB7CD}"/>
  <bookViews>
    <workbookView xWindow="18144" yWindow="-25920" windowWidth="23232" windowHeight="25296" tabRatio="500" xr2:uid="{00000000-000D-0000-FFFF-FFFF00000000}"/>
  </bookViews>
  <sheets>
    <sheet name="Assessment" sheetId="1" r:id="rId1"/>
    <sheet name="Your Results" sheetId="2" r:id="rId2"/>
    <sheet name="Key" sheetId="3" state="hidden" r:id="rId3"/>
  </sheets>
  <definedNames>
    <definedName name="_xlnm.Print_Area" localSheetId="0">Assessment!$A$1:$C$116</definedName>
    <definedName name="_xlnm.Print_Area" localSheetId="1">'Your Results'!$A$1:$F$32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1" i="3" l="1"/>
  <c r="E41" i="3"/>
  <c r="F40" i="3"/>
  <c r="E40" i="3"/>
  <c r="F39" i="3"/>
  <c r="E39" i="3"/>
  <c r="F38" i="3"/>
  <c r="E28" i="2" s="1"/>
  <c r="E38" i="3"/>
  <c r="F37" i="3"/>
  <c r="E37" i="3"/>
  <c r="F36" i="3"/>
  <c r="E36" i="3"/>
  <c r="F35" i="3"/>
  <c r="E35" i="3"/>
  <c r="F34" i="3"/>
  <c r="E27" i="2" s="1"/>
  <c r="E34" i="3"/>
  <c r="F33" i="3"/>
  <c r="E33" i="3"/>
  <c r="F32" i="3"/>
  <c r="E32" i="3"/>
  <c r="F31" i="3"/>
  <c r="E31" i="3"/>
  <c r="F30" i="3"/>
  <c r="E26" i="2" s="1"/>
  <c r="E30" i="3"/>
  <c r="F29" i="3"/>
  <c r="E29" i="3"/>
  <c r="F28" i="3"/>
  <c r="E28" i="3"/>
  <c r="F27" i="3"/>
  <c r="E27" i="3"/>
  <c r="F26" i="3"/>
  <c r="E25" i="2" s="1"/>
  <c r="E26" i="3"/>
  <c r="F25" i="3"/>
  <c r="E25" i="3"/>
  <c r="F24" i="3"/>
  <c r="E24" i="3"/>
  <c r="F23" i="3"/>
  <c r="E23" i="3"/>
  <c r="F22" i="3"/>
  <c r="E24" i="2" s="1"/>
  <c r="E22" i="3"/>
  <c r="F21" i="3"/>
  <c r="E21" i="3"/>
  <c r="F20" i="3"/>
  <c r="E20" i="3"/>
  <c r="F19" i="3"/>
  <c r="E19" i="3"/>
  <c r="F18" i="3"/>
  <c r="E23" i="2" s="1"/>
  <c r="E18" i="3"/>
  <c r="F17" i="3"/>
  <c r="E17" i="3"/>
  <c r="F16" i="3"/>
  <c r="E16" i="3"/>
  <c r="F15" i="3"/>
  <c r="E15" i="3"/>
  <c r="F14" i="3"/>
  <c r="E22" i="2" s="1"/>
  <c r="E14" i="3"/>
  <c r="F13" i="3"/>
  <c r="E13" i="3"/>
  <c r="F12" i="3"/>
  <c r="E12" i="3"/>
  <c r="M11" i="3"/>
  <c r="K11" i="3"/>
  <c r="L11" i="3" s="1"/>
  <c r="F11" i="3"/>
  <c r="E21" i="2" s="1"/>
  <c r="E11" i="3"/>
  <c r="M10" i="3"/>
  <c r="L10" i="3"/>
  <c r="K10" i="3"/>
  <c r="F10" i="3"/>
  <c r="E10" i="3"/>
  <c r="M9" i="3"/>
  <c r="L9" i="3"/>
  <c r="K9" i="3"/>
  <c r="F9" i="3"/>
  <c r="E9" i="3"/>
  <c r="M8" i="3"/>
  <c r="K8" i="3"/>
  <c r="L8" i="3" s="1"/>
  <c r="F8" i="3"/>
  <c r="E20" i="2" s="1"/>
  <c r="E8" i="3"/>
  <c r="M7" i="3"/>
  <c r="L7" i="3"/>
  <c r="K7" i="3"/>
  <c r="F7" i="3"/>
  <c r="E7" i="3"/>
  <c r="M6" i="3"/>
  <c r="D23" i="2" s="1"/>
  <c r="K6" i="3"/>
  <c r="L6" i="3" s="1"/>
  <c r="F6" i="3"/>
  <c r="E6" i="3"/>
  <c r="M5" i="3"/>
  <c r="K5" i="3"/>
  <c r="L5" i="3" s="1"/>
  <c r="F5" i="3"/>
  <c r="E5" i="3"/>
  <c r="M4" i="3"/>
  <c r="L4" i="3"/>
  <c r="K4" i="3"/>
  <c r="H4" i="3"/>
  <c r="F4" i="3"/>
  <c r="E4" i="3"/>
  <c r="M3" i="3"/>
  <c r="D20" i="2" s="1"/>
  <c r="K3" i="3"/>
  <c r="L3" i="3" s="1"/>
  <c r="F3" i="3"/>
  <c r="E3" i="3"/>
  <c r="M2" i="3"/>
  <c r="D19" i="2" s="1"/>
  <c r="K2" i="3"/>
  <c r="H7" i="3" s="1"/>
  <c r="F2" i="3"/>
  <c r="H2" i="3" s="1"/>
  <c r="H3" i="3" s="1"/>
  <c r="H8" i="3" s="1"/>
  <c r="E2" i="3"/>
  <c r="H1" i="3"/>
  <c r="F27" i="2" s="1"/>
  <c r="D28" i="2"/>
  <c r="C28" i="2"/>
  <c r="D27" i="2"/>
  <c r="D26" i="2"/>
  <c r="C26" i="2"/>
  <c r="D25" i="2"/>
  <c r="D24" i="2"/>
  <c r="C24" i="2"/>
  <c r="D22" i="2"/>
  <c r="C22" i="2"/>
  <c r="D21" i="2"/>
  <c r="C20" i="2"/>
  <c r="C14" i="2"/>
  <c r="C11" i="2"/>
  <c r="C10" i="2"/>
  <c r="C6" i="2"/>
  <c r="C5" i="2"/>
  <c r="C4" i="2"/>
  <c r="A8" i="1"/>
  <c r="E19" i="2" l="1"/>
  <c r="L2" i="3"/>
  <c r="B15" i="2"/>
  <c r="F20" i="2"/>
  <c r="F22" i="2"/>
  <c r="F24" i="2"/>
  <c r="F26" i="2"/>
  <c r="F28" i="2"/>
  <c r="C19" i="2"/>
  <c r="C21" i="2"/>
  <c r="C23" i="2"/>
  <c r="C25" i="2"/>
  <c r="C27" i="2"/>
  <c r="C9" i="2"/>
  <c r="F19" i="2"/>
  <c r="F21" i="2"/>
  <c r="F23" i="2"/>
  <c r="F25" i="2"/>
</calcChain>
</file>

<file path=xl/sharedStrings.xml><?xml version="1.0" encoding="utf-8"?>
<sst xmlns="http://schemas.openxmlformats.org/spreadsheetml/2006/main" count="255" uniqueCount="105">
  <si>
    <t>Excel Pivot Tables  -  Placement Assessment</t>
  </si>
  <si>
    <t>Find out if our Excel Pivot Tables class is the right fit for you.  Excel Experts - dfwexcel.com</t>
  </si>
  <si>
    <t>Your name:</t>
  </si>
  <si>
    <t>Date:</t>
  </si>
  <si>
    <t>This assessment has two short parts.  PART 1: rate your own skills in each area.  PART 2: a 40-question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</si>
  <si>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</si>
  <si>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</si>
  <si>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</si>
  <si>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</si>
  <si>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</si>
  <si>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PivotTable Basics &amp; Creation</t>
  </si>
  <si>
    <t>Layout Areas (Rows, Columns, Values, Filters)</t>
  </si>
  <si>
    <t>Summarizing Values</t>
  </si>
  <si>
    <t>Grouping</t>
  </si>
  <si>
    <t>Sorting &amp; Filtering</t>
  </si>
  <si>
    <t>Slicers &amp; Timelines</t>
  </si>
  <si>
    <t>Calculations (Show Values As)</t>
  </si>
  <si>
    <t>Calculated Fields</t>
  </si>
  <si>
    <t>PivotCharts</t>
  </si>
  <si>
    <t>Refresh, Data Source &amp; Formatting</t>
  </si>
  <si>
    <t>PART 2 - Knowledge Check (40 questions)</t>
  </si>
  <si>
    <t>Pick the best answer from the drop-down in the 'Your Answer' column.</t>
  </si>
  <si>
    <t>Question</t>
  </si>
  <si>
    <t>Your Answer</t>
  </si>
  <si>
    <t>Q1. A PivotTable is mainly used to:
     A) Quickly summarize and analyze large amounts of data
     B) Draw freehand shapes
     C) Write macros
     D) Check spelling</t>
  </si>
  <si>
    <t>Q2. To create a PivotTable you start by:
     A) Selecting your data, then Insert &gt; PivotTable
     B) Deleting your data
     C) Pressing F5
     D) Printing the sheet</t>
  </si>
  <si>
    <t>Q3. PivotTable source data works best as a single table with one header row and no blank rows or columns.
     (choose True or False)</t>
  </si>
  <si>
    <t>Q4. By default, a new PivotTable is placed:
     A) On a new worksheet, or a location you choose
     B) Always in A1 of the same sheet
     C) Inside the source data
     D) In a separate file</t>
  </si>
  <si>
    <t>Q5. Which four areas can you drag fields into?
     A) Rows, Columns, Values, Filters
     B) Top, Bottom, Left, Right
     C) Header, Body, Footer, Margin
     D) X, Y, Z, W</t>
  </si>
  <si>
    <t>Q6. To list Region down the left side of the report, drag the Region field to:
     A) Rows
     B) Values
     C) Filters
     D) Columns</t>
  </si>
  <si>
    <t>Q7. Placing a field in the Filters area lets you:
     A) Filter the whole PivotTable by that field
     B) Sum that field
     C) Sort that field
     D) Hide the worksheet</t>
  </si>
  <si>
    <t>Q8. A numeric field dropped into the Values area is summarized automatically (by default, summed).
     (choose True or False)</t>
  </si>
  <si>
    <t>Q9. A TEXT field placed in the Values area is summarized by default as a:
     A) Count
     B) Sum
     C) Average
     D) Max</t>
  </si>
  <si>
    <t>Q10. A NUMERIC field placed in the Values area is summarized by default as a:
     A) Count
     B) Sum
     C) Average
     D) Min</t>
  </si>
  <si>
    <t>Q11. To change a value from Sum to Average, you use:
     A) Value Field Settings
     B) Format Painter
     C) Conditional Formatting
     D) Freeze Panes</t>
  </si>
  <si>
    <t>Q12. The same field can be added to the Values area more than once with different calculations (e.g., Sum and Average).
     (choose True or False)</t>
  </si>
  <si>
    <t>Q13. Right-clicking a date field and choosing Group lets you summarize by:
     A) Months, Quarters and Years
     B) Fonts
     C) Cell colors
     D) Macros</t>
  </si>
  <si>
    <t>Q14. You can group numeric values (like ages) into:
     A) Ranges/bins such as 0-9, 10-19
     B) Only single numbers
     C) Text only
     D) Charts only</t>
  </si>
  <si>
    <t>Q15. When you group dates by Month and Year, the PivotTable can display both levels.
     (choose True or False)</t>
  </si>
  <si>
    <t>Q16. To remove grouping you:
     A) Right-click the grouped field and choose Ungroup
     B) Delete the PivotTable
     C) Restart Excel
     D) Save the file</t>
  </si>
  <si>
    <t>Q17. To show only the Top 10 customers by sales, you use:
     A) A Value Filter (Top 10)
     B) Conditional Formatting
     C) Freeze Panes
     D) Wrap Text</t>
  </si>
  <si>
    <t>Q18. The drop-down arrow on a row field lets you:
     A) Sort and filter the items
     B) Change the chart type
     C) Record a macro
     D) Add a timeline only</t>
  </si>
  <si>
    <t>Q19. A PivotTable can be sorted by its values (e.g., largest sales first), not just alphabetically by label.
     (choose True or False)</t>
  </si>
  <si>
    <t>Q20. A Label Filter filters items based on:
     A) The text of the labels (e.g., begins with A)
     B) Cell color
     C) The chart type
     D) The file name</t>
  </si>
  <si>
    <t>Q21. A Slicer is:
     A) A visual, button-style filter for a PivotTable
     B) A kind of chart
     C) A macro
     D) A formula</t>
  </si>
  <si>
    <t>Q22. A Timeline is a special filter designed for:
     A) Date fields
     B) Text fields
     C) Numbers only
     D) Cell colors</t>
  </si>
  <si>
    <t>Q23. One slicer can be connected to multiple PivotTables so they all filter together (Report Connections).
     (choose True or False)</t>
  </si>
  <si>
    <t>Q24. Slicers help because they:
     A) Show the current filter as clickable buttons
     B) Hide the data
     C) Delete fields
     D) Speed up the processor</t>
  </si>
  <si>
    <t>Q25. To show each region's sales as a percentage of the grand total, use Show Values As:
     A) % of Grand Total
     B) Difference From
     C) Index
     D) Rank</t>
  </si>
  <si>
    <t>Q26. Show Values As 'Running Total In' produces:
     A) A cumulative (running) total
     B) A percentage
     C) A rank
     D) An average</t>
  </si>
  <si>
    <t>Q27. Show Values As 'Difference From' shows:
     A) The change versus a chosen base item
     B) The grand total
     C) The count
     D) The maximum</t>
  </si>
  <si>
    <t>Q28. Show Values As changes how the numbers are displayed without altering the source data.
     (choose True or False)</t>
  </si>
  <si>
    <t>Q29. A Calculated Field lets you:
     A) Create a new field from a formula using existing fields (e.g., Profit = Sales - Cost)
     B) Change the font
     C) Add a slicer
     D) Group dates</t>
  </si>
  <si>
    <t>Q30. Calculated Fields are found under:
     A) PivotTable Analyze &gt; Fields, Items &amp; Sets
     B) Home &gt; Styles
     C) Page Layout
     D) Review</t>
  </si>
  <si>
    <t>Q31. A Calculated Field works on the SUM of the underlying fields, so results can differ from a row-by-row calculation.
     (choose True or False)</t>
  </si>
  <si>
    <t>Q32. If you need a true per-row profit, it is usually better to:
     A) Add a Profit column in the source data, then pivot it
     B) Never use PivotTables
     C) Use Freeze Panes
     D) Use Wrap Text</t>
  </si>
  <si>
    <t>Q33. A PivotChart is:
     A) A chart linked to a PivotTable that updates with it
     B) A static picture
     C) A macro
     D) A slicer</t>
  </si>
  <si>
    <t>Q34. Filtering a PivotChart or its PivotTable will:
     A) Update both the chart and the table together
     B) Only change the chart color
     C) Delete the data
     D) Do nothing</t>
  </si>
  <si>
    <t>Q35. You can add slicers to control a PivotChart interactively.
     (choose True or False)</t>
  </si>
  <si>
    <t>Q36. The field buttons on a PivotChart let you:
     A) Filter and sort the chart directly
     B) Rename the file
     C) Add worksheet formulas
     D) Protect the sheet</t>
  </si>
  <si>
    <t>Q37. After the source data changes, to update the PivotTable you:
     A) Click Refresh
     B) Rebuild it from scratch
     C) Restart Excel
     D) Do nothing - it auto-updates instantly</t>
  </si>
  <si>
    <t>Q38. To make new source rows flow into the PivotTable automatically, base it on:
     A) An Excel Table
     B) A picture
     C) A chart
     D) A text box</t>
  </si>
  <si>
    <t>Q39. PivotTable Styles let you quickly apply banded rows and a professional look.
     (choose True or False)</t>
  </si>
  <si>
    <t>Q40. To stop column widths from resetting on every refresh, turn off:
     A) 'Autofit column widths on update' in PivotTable Options
     B) Gridlines
     C) Freeze Panes
     D) Wrap Text</t>
  </si>
  <si>
    <t>© 2026 Excel Spreadsheet Pros LLC</t>
  </si>
  <si>
    <t>Your Results</t>
  </si>
  <si>
    <t>Excel Pivot Tables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</si>
  <si>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</si>
  <si>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</si>
  <si>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</si>
  <si>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</si>
  <si>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</si>
  <si>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</si>
  <si>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</si>
  <si>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</si>
  <si>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Excel Pivot Tables material</t>
  </si>
  <si>
    <t>Recommended class:</t>
  </si>
  <si>
    <t>Topic-by-Topic Breakdown</t>
  </si>
  <si>
    <t>Topic</t>
  </si>
  <si>
    <t>Quiz</t>
  </si>
  <si>
    <t>Self-rating</t>
  </si>
  <si>
    <t>Combined</t>
  </si>
  <si>
    <t>Result</t>
  </si>
  <si>
    <t>Focus areas are topics where your combined score is under 70%. The Excel Pivot Tables class covers these in depth. See the full schedule at dfwexcel.com/microsoft-excel-training-public-classes.</t>
  </si>
  <si>
    <t>Q</t>
  </si>
  <si>
    <t>Type</t>
  </si>
  <si>
    <t>Correct</t>
  </si>
  <si>
    <t>Student</t>
  </si>
  <si>
    <t>Score</t>
  </si>
  <si>
    <t>answered_quiz</t>
  </si>
  <si>
    <t>SelfPts</t>
  </si>
  <si>
    <t>SelfPct</t>
  </si>
  <si>
    <t>SelfText</t>
  </si>
  <si>
    <t>MC</t>
  </si>
  <si>
    <t>A</t>
  </si>
  <si>
    <t>correct</t>
  </si>
  <si>
    <t>quiz_pct</t>
  </si>
  <si>
    <t>TF</t>
  </si>
  <si>
    <t>True</t>
  </si>
  <si>
    <t>rated_self</t>
  </si>
  <si>
    <t>w_quiz</t>
  </si>
  <si>
    <t>w_self</t>
  </si>
  <si>
    <t>self_pct</t>
  </si>
  <si>
    <t>combined</t>
  </si>
  <si>
    <t>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</si>
</sst>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charset val="1"/>
    </font>
    <font>
      <b/>
      <sz val="16"/>
      <color rgb="FF155F3B"/>
      <name val="Arial"/>
      <family val="2"/>
    </font>
    <font>
      <sz val="10.5"/>
      <color rgb="FF647084"/>
      <name val="Arial"/>
      <family val="2"/>
    </font>
    <font>
      <b/>
      <sz val="10"/>
      <color rgb="FF1F2933"/>
      <name val="Arial"/>
      <family val="2"/>
    </font>
    <font>
      <i/>
      <sz val="9.5"/>
      <color rgb="FF1F2933"/>
      <name val="Arial"/>
      <family val="2"/>
    </font>
    <font>
      <b/>
      <sz val="10"/>
      <color rgb="FF155F3B"/>
      <name val="Arial"/>
      <family val="2"/>
    </font>
    <font>
      <b/>
      <sz val="11.5"/>
      <color rgb="FFFFFFFF"/>
      <name val="Arial"/>
      <family val="2"/>
    </font>
    <font>
      <b/>
      <sz val="9.5"/>
      <color rgb="FF155F3B"/>
      <name val="Arial"/>
      <family val="2"/>
    </font>
    <font>
      <b/>
      <sz val="10"/>
      <color rgb="FFFFFFFF"/>
      <name val="Arial"/>
      <family val="2"/>
    </font>
    <font>
      <b/>
      <sz val="10"/>
      <color rgb="FF647084"/>
      <name val="Arial"/>
      <family val="2"/>
    </font>
    <font>
      <sz val="10"/>
      <color rgb="FF1F2933"/>
      <name val="Arial"/>
      <family val="2"/>
    </font>
    <font>
      <i/>
      <sz val="9.5"/>
      <color rgb="FF647084"/>
      <name val="Arial"/>
      <family val="2"/>
    </font>
    <font>
      <b/>
      <sz val="11"/>
      <color rgb="FF155F3B"/>
      <name val="Arial"/>
      <family val="2"/>
    </font>
    <font>
      <b/>
      <sz val="11"/>
      <color rgb="FF1F2933"/>
      <name val="Arial"/>
      <family val="2"/>
    </font>
    <font>
      <sz val="8.5"/>
      <color rgb="FF647084"/>
      <name val="Arial"/>
      <family val="2"/>
    </font>
    <font>
      <b/>
      <sz val="18"/>
      <color rgb="FF155F3B"/>
      <name val="Arial"/>
      <family val="2"/>
    </font>
    <font>
      <sz val="10"/>
      <color rgb="FF647084"/>
      <name val="Arial"/>
      <family val="2"/>
    </font>
    <font>
      <b/>
      <sz val="12"/>
      <color rgb="FFFFFFFF"/>
      <name val="Arial"/>
      <family val="2"/>
    </font>
    <font>
      <b/>
      <sz val="13"/>
      <color rgb="FF155F3B"/>
      <name val="Arial"/>
      <family val="2"/>
    </font>
    <font>
      <i/>
      <sz val="8.5"/>
      <color rgb="FF647084"/>
      <name val="Arial"/>
      <family val="2"/>
    </font>
    <font>
      <sz val="9.5"/>
      <color rgb="FF647084"/>
      <name val="Arial"/>
      <family val="2"/>
    </font>
    <font>
      <b/>
      <sz val="12"/>
      <color rgb="FFF4A900"/>
      <name val="Arial"/>
      <family val="2"/>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7">
    <xf numFmtId="0" fontId="0" fillId="0" borderId="0" xfId="0"/>
    <xf numFmtId="0" fontId="10" fillId="0" borderId="0" xfId="0" applyFont="1" applyAlignment="1">
      <alignment vertical="center" wrapText="1"/>
    </xf>
    <xf numFmtId="0" fontId="17" fillId="3" borderId="0" xfId="0" applyFont="1" applyFill="1" applyAlignment="1">
      <alignment vertical="center" indent="1"/>
    </xf>
    <xf numFmtId="0" fontId="10" fillId="0" borderId="0" xfId="0" applyFont="1"/>
    <xf numFmtId="0" fontId="16" fillId="0" borderId="0" xfId="0" applyFont="1"/>
    <xf numFmtId="0" fontId="15" fillId="0" borderId="0" xfId="0" applyFont="1"/>
    <xf numFmtId="0" fontId="14" fillId="0" borderId="0" xfId="0" applyFont="1" applyAlignment="1">
      <alignment horizontal="center"/>
    </xf>
    <xf numFmtId="0" fontId="12" fillId="4" borderId="0" xfId="0" applyFont="1" applyFill="1" applyAlignment="1">
      <alignment vertical="center" indent="1"/>
    </xf>
    <xf numFmtId="0" fontId="11" fillId="0" borderId="0" xfId="0" applyFont="1"/>
    <xf numFmtId="0" fontId="7" fillId="4" borderId="0" xfId="0" applyFont="1" applyFill="1" applyAlignment="1">
      <alignment vertical="center" indent="1"/>
    </xf>
    <xf numFmtId="0" fontId="6" fillId="3" borderId="0" xfId="0" applyFont="1" applyFill="1" applyAlignment="1">
      <alignment vertical="center" indent="1"/>
    </xf>
    <xf numFmtId="0" fontId="5" fillId="0" borderId="0" xfId="0" applyFont="1"/>
    <xf numFmtId="0" fontId="4" fillId="0" borderId="0" xfId="0" applyFont="1" applyAlignment="1">
      <alignment vertical="top" wrapText="1"/>
    </xf>
    <xf numFmtId="0" fontId="2" fillId="0" borderId="0" xfId="0" applyFont="1"/>
    <xf numFmtId="0" fontId="1"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0"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8" fillId="0" borderId="0" xfId="0" applyFont="1" applyAlignment="1">
      <alignment vertical="center" wrapText="1"/>
    </xf>
    <xf numFmtId="0" fontId="19" fillId="0" borderId="0" xfId="0" applyFont="1"/>
    <xf numFmtId="0" fontId="20" fillId="0" borderId="0" xfId="0" applyFont="1" applyAlignment="1">
      <alignment vertical="center" wrapText="1"/>
    </xf>
    <xf numFmtId="0" fontId="21" fillId="0" borderId="0" xfId="0" applyFont="1" applyAlignment="1">
      <alignment vertical="center" wrapText="1"/>
    </xf>
    <xf numFmtId="0" fontId="10" fillId="0" borderId="0" xfId="0" applyFont="1" applyAlignment="1">
      <alignment vertical="top" wrapText="1"/>
    </xf>
    <xf numFmtId="0" fontId="11" fillId="0" borderId="0" xfId="0" applyFont="1" applyAlignment="1">
      <alignment vertical="top" wrapText="1"/>
    </xf>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6413409</xdr:colOff>
      <xdr:row>0</xdr:row>
      <xdr:rowOff>31706</xdr:rowOff>
    </xdr:from>
    <xdr:to>
      <xdr:col>2</xdr:col>
      <xdr:colOff>1544383</xdr:colOff>
      <xdr:row>1</xdr:row>
      <xdr:rowOff>129231</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763929" y="31706"/>
          <a:ext cx="1638454" cy="356605"/>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290906</xdr:colOff>
      <xdr:row>0</xdr:row>
      <xdr:rowOff>107906</xdr:rowOff>
    </xdr:from>
    <xdr:to>
      <xdr:col>9</xdr:col>
      <xdr:colOff>54523</xdr:colOff>
      <xdr:row>1</xdr:row>
      <xdr:rowOff>177729</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943166" y="107906"/>
          <a:ext cx="161527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16"/>
  <sheetViews>
    <sheetView showGridLines="0" tabSelected="1" zoomScaleNormal="100" workbookViewId="0">
      <selection activeCell="A6" sqref="A6:C6"/>
    </sheetView>
  </sheetViews>
  <sheetFormatPr defaultColWidth="8.69140625" defaultRowHeight="14.6" x14ac:dyDescent="0.4"/>
  <cols>
    <col min="1" max="1" width="5" customWidth="1"/>
    <col min="2" max="2" width="92" customWidth="1"/>
    <col min="3" max="3" width="22" customWidth="1"/>
  </cols>
  <sheetData>
    <row r="1" spans="1:3" ht="20.149999999999999" x14ac:dyDescent="0.5">
      <c r="A1" s="14" t="s">
        <v>0</v>
      </c>
      <c r="B1" s="14"/>
      <c r="C1" s="14"/>
    </row>
    <row r="2" spans="1:3" x14ac:dyDescent="0.4">
      <c r="A2" s="13" t="s">
        <v>1</v>
      </c>
      <c r="B2" s="13"/>
      <c r="C2" s="13"/>
    </row>
    <row r="3" spans="1:3" x14ac:dyDescent="0.4">
      <c r="B3" s="15" t="s">
        <v>2</v>
      </c>
      <c r="C3" s="16"/>
    </row>
    <row r="4" spans="1:3" x14ac:dyDescent="0.4">
      <c r="B4" s="15" t="s">
        <v>3</v>
      </c>
      <c r="C4" s="16"/>
    </row>
    <row r="6" spans="1:3" ht="57.75" customHeight="1" x14ac:dyDescent="0.4">
      <c r="A6" s="12" t="s">
        <v>4</v>
      </c>
      <c r="B6" s="12"/>
      <c r="C6" s="12"/>
    </row>
    <row r="8" spans="1:3" x14ac:dyDescent="0.4">
      <c r="A8" s="11" t="str">
        <f>"You have rated "&amp;COUNTA(C12:C21)&amp;" of 10 skills and answered "&amp;COUNTA(C27:C114)&amp;" of 40 questions.  See the 'Your Results' tab."</f>
        <v>You have rated 0 of 10 skills and answered 0 of 40 questions.  See the 'Your Results' tab.</v>
      </c>
      <c r="B8" s="11"/>
      <c r="C8" s="11"/>
    </row>
    <row r="9" spans="1:3" ht="21.75" customHeight="1" x14ac:dyDescent="0.4">
      <c r="A9" s="10" t="s">
        <v>5</v>
      </c>
      <c r="B9" s="10"/>
      <c r="C9" s="10"/>
    </row>
    <row r="10" spans="1:3" ht="18" customHeight="1" x14ac:dyDescent="0.4">
      <c r="A10" s="9" t="s">
        <v>6</v>
      </c>
      <c r="B10" s="9"/>
      <c r="C10" s="9"/>
    </row>
    <row r="11" spans="1:3" ht="15.75" customHeight="1" x14ac:dyDescent="0.4">
      <c r="A11" s="17" t="s">
        <v>7</v>
      </c>
      <c r="B11" s="17" t="s">
        <v>8</v>
      </c>
      <c r="C11" s="17" t="s">
        <v>9</v>
      </c>
    </row>
    <row r="12" spans="1:3" ht="18" customHeight="1" x14ac:dyDescent="0.4">
      <c r="A12" s="18">
        <v>1</v>
      </c>
      <c r="B12" s="19" t="s">
        <v>10</v>
      </c>
      <c r="C12" s="20"/>
    </row>
    <row r="13" spans="1:3" ht="18" customHeight="1" x14ac:dyDescent="0.4">
      <c r="A13" s="18">
        <v>2</v>
      </c>
      <c r="B13" s="19" t="s">
        <v>11</v>
      </c>
      <c r="C13" s="20"/>
    </row>
    <row r="14" spans="1:3" ht="18" customHeight="1" x14ac:dyDescent="0.4">
      <c r="A14" s="18">
        <v>3</v>
      </c>
      <c r="B14" s="19" t="s">
        <v>12</v>
      </c>
      <c r="C14" s="20"/>
    </row>
    <row r="15" spans="1:3" ht="18" customHeight="1" x14ac:dyDescent="0.4">
      <c r="A15" s="18">
        <v>4</v>
      </c>
      <c r="B15" s="19" t="s">
        <v>13</v>
      </c>
      <c r="C15" s="20"/>
    </row>
    <row r="16" spans="1:3" ht="18" customHeight="1" x14ac:dyDescent="0.4">
      <c r="A16" s="18">
        <v>5</v>
      </c>
      <c r="B16" s="19" t="s">
        <v>14</v>
      </c>
      <c r="C16" s="20"/>
    </row>
    <row r="17" spans="1:3" ht="18" customHeight="1" x14ac:dyDescent="0.4">
      <c r="A17" s="18">
        <v>6</v>
      </c>
      <c r="B17" s="19" t="s">
        <v>15</v>
      </c>
      <c r="C17" s="20"/>
    </row>
    <row r="18" spans="1:3" ht="18" customHeight="1" x14ac:dyDescent="0.4">
      <c r="A18" s="18">
        <v>7</v>
      </c>
      <c r="B18" s="19" t="s">
        <v>16</v>
      </c>
      <c r="C18" s="20"/>
    </row>
    <row r="19" spans="1:3" ht="18" customHeight="1" x14ac:dyDescent="0.4">
      <c r="A19" s="18">
        <v>8</v>
      </c>
      <c r="B19" s="19" t="s">
        <v>17</v>
      </c>
      <c r="C19" s="20"/>
    </row>
    <row r="20" spans="1:3" ht="18" customHeight="1" x14ac:dyDescent="0.4">
      <c r="A20" s="18">
        <v>9</v>
      </c>
      <c r="B20" s="19" t="s">
        <v>18</v>
      </c>
      <c r="C20" s="20"/>
    </row>
    <row r="21" spans="1:3" ht="18" customHeight="1" x14ac:dyDescent="0.4">
      <c r="A21" s="18">
        <v>10</v>
      </c>
      <c r="B21" s="19" t="s">
        <v>19</v>
      </c>
      <c r="C21" s="20"/>
    </row>
    <row r="23" spans="1:3" ht="21.75" customHeight="1" x14ac:dyDescent="0.4">
      <c r="A23" s="10" t="s">
        <v>20</v>
      </c>
      <c r="B23" s="10"/>
      <c r="C23" s="10"/>
    </row>
    <row r="24" spans="1:3" x14ac:dyDescent="0.4">
      <c r="A24" s="8" t="s">
        <v>21</v>
      </c>
      <c r="B24" s="8"/>
      <c r="C24" s="8"/>
    </row>
    <row r="25" spans="1:3" ht="18" customHeight="1" x14ac:dyDescent="0.4">
      <c r="A25" s="17" t="s">
        <v>7</v>
      </c>
      <c r="B25" s="17" t="s">
        <v>22</v>
      </c>
      <c r="C25" s="17" t="s">
        <v>23</v>
      </c>
    </row>
    <row r="26" spans="1:3" ht="19.5" customHeight="1" x14ac:dyDescent="0.4">
      <c r="A26" s="7" t="s">
        <v>10</v>
      </c>
      <c r="B26" s="7"/>
      <c r="C26" s="7"/>
    </row>
    <row r="27" spans="1:3" ht="84" customHeight="1" x14ac:dyDescent="0.4">
      <c r="A27" s="21">
        <v>1</v>
      </c>
      <c r="B27" s="22" t="s">
        <v>24</v>
      </c>
      <c r="C27" s="23"/>
    </row>
    <row r="29" spans="1:3" ht="84" customHeight="1" x14ac:dyDescent="0.4">
      <c r="A29" s="21">
        <v>2</v>
      </c>
      <c r="B29" s="22" t="s">
        <v>25</v>
      </c>
      <c r="C29" s="23"/>
    </row>
    <row r="31" spans="1:3" ht="33.75" customHeight="1" x14ac:dyDescent="0.4">
      <c r="A31" s="21">
        <v>3</v>
      </c>
      <c r="B31" s="22" t="s">
        <v>26</v>
      </c>
      <c r="C31" s="23"/>
    </row>
    <row r="33" spans="1:3" ht="84" customHeight="1" x14ac:dyDescent="0.4">
      <c r="A33" s="21">
        <v>4</v>
      </c>
      <c r="B33" s="22" t="s">
        <v>27</v>
      </c>
      <c r="C33" s="23"/>
    </row>
    <row r="35" spans="1:3" ht="19.5" customHeight="1" x14ac:dyDescent="0.4">
      <c r="A35" s="7" t="s">
        <v>11</v>
      </c>
      <c r="B35" s="7"/>
      <c r="C35" s="7"/>
    </row>
    <row r="36" spans="1:3" ht="84" customHeight="1" x14ac:dyDescent="0.4">
      <c r="A36" s="21">
        <v>5</v>
      </c>
      <c r="B36" s="22" t="s">
        <v>28</v>
      </c>
      <c r="C36" s="23"/>
    </row>
    <row r="38" spans="1:3" ht="84" customHeight="1" x14ac:dyDescent="0.4">
      <c r="A38" s="21">
        <v>6</v>
      </c>
      <c r="B38" s="22" t="s">
        <v>29</v>
      </c>
      <c r="C38" s="23"/>
    </row>
    <row r="40" spans="1:3" ht="84" customHeight="1" x14ac:dyDescent="0.4">
      <c r="A40" s="21">
        <v>7</v>
      </c>
      <c r="B40" s="22" t="s">
        <v>30</v>
      </c>
      <c r="C40" s="23"/>
    </row>
    <row r="42" spans="1:3" ht="33.75" customHeight="1" x14ac:dyDescent="0.4">
      <c r="A42" s="21">
        <v>8</v>
      </c>
      <c r="B42" s="22" t="s">
        <v>31</v>
      </c>
      <c r="C42" s="23"/>
    </row>
    <row r="44" spans="1:3" ht="19.5" customHeight="1" x14ac:dyDescent="0.4">
      <c r="A44" s="7" t="s">
        <v>12</v>
      </c>
      <c r="B44" s="7"/>
      <c r="C44" s="7"/>
    </row>
    <row r="45" spans="1:3" ht="84" customHeight="1" x14ac:dyDescent="0.4">
      <c r="A45" s="21">
        <v>9</v>
      </c>
      <c r="B45" s="22" t="s">
        <v>32</v>
      </c>
      <c r="C45" s="23"/>
    </row>
    <row r="47" spans="1:3" ht="84" customHeight="1" x14ac:dyDescent="0.4">
      <c r="A47" s="21">
        <v>10</v>
      </c>
      <c r="B47" s="22" t="s">
        <v>33</v>
      </c>
      <c r="C47" s="23"/>
    </row>
    <row r="49" spans="1:3" ht="84" customHeight="1" x14ac:dyDescent="0.4">
      <c r="A49" s="21">
        <v>11</v>
      </c>
      <c r="B49" s="22" t="s">
        <v>34</v>
      </c>
      <c r="C49" s="23"/>
    </row>
    <row r="51" spans="1:3" ht="33.75" customHeight="1" x14ac:dyDescent="0.4">
      <c r="A51" s="21">
        <v>12</v>
      </c>
      <c r="B51" s="22" t="s">
        <v>35</v>
      </c>
      <c r="C51" s="23"/>
    </row>
    <row r="53" spans="1:3" ht="19.5" customHeight="1" x14ac:dyDescent="0.4">
      <c r="A53" s="7" t="s">
        <v>13</v>
      </c>
      <c r="B53" s="7"/>
      <c r="C53" s="7"/>
    </row>
    <row r="54" spans="1:3" ht="84" customHeight="1" x14ac:dyDescent="0.4">
      <c r="A54" s="21">
        <v>13</v>
      </c>
      <c r="B54" s="22" t="s">
        <v>36</v>
      </c>
      <c r="C54" s="23"/>
    </row>
    <row r="56" spans="1:3" ht="84" customHeight="1" x14ac:dyDescent="0.4">
      <c r="A56" s="21">
        <v>14</v>
      </c>
      <c r="B56" s="22" t="s">
        <v>37</v>
      </c>
      <c r="C56" s="23"/>
    </row>
    <row r="58" spans="1:3" ht="33.75" customHeight="1" x14ac:dyDescent="0.4">
      <c r="A58" s="21">
        <v>15</v>
      </c>
      <c r="B58" s="22" t="s">
        <v>38</v>
      </c>
      <c r="C58" s="23"/>
    </row>
    <row r="60" spans="1:3" ht="84" customHeight="1" x14ac:dyDescent="0.4">
      <c r="A60" s="21">
        <v>16</v>
      </c>
      <c r="B60" s="22" t="s">
        <v>39</v>
      </c>
      <c r="C60" s="23"/>
    </row>
    <row r="62" spans="1:3" ht="19.5" customHeight="1" x14ac:dyDescent="0.4">
      <c r="A62" s="7" t="s">
        <v>14</v>
      </c>
      <c r="B62" s="7"/>
      <c r="C62" s="7"/>
    </row>
    <row r="63" spans="1:3" ht="84" customHeight="1" x14ac:dyDescent="0.4">
      <c r="A63" s="21">
        <v>17</v>
      </c>
      <c r="B63" s="22" t="s">
        <v>40</v>
      </c>
      <c r="C63" s="23"/>
    </row>
    <row r="65" spans="1:3" ht="84" customHeight="1" x14ac:dyDescent="0.4">
      <c r="A65" s="21">
        <v>18</v>
      </c>
      <c r="B65" s="22" t="s">
        <v>41</v>
      </c>
      <c r="C65" s="23"/>
    </row>
    <row r="67" spans="1:3" ht="33.75" customHeight="1" x14ac:dyDescent="0.4">
      <c r="A67" s="21">
        <v>19</v>
      </c>
      <c r="B67" s="22" t="s">
        <v>42</v>
      </c>
      <c r="C67" s="23"/>
    </row>
    <row r="69" spans="1:3" ht="84" customHeight="1" x14ac:dyDescent="0.4">
      <c r="A69" s="21">
        <v>20</v>
      </c>
      <c r="B69" s="22" t="s">
        <v>43</v>
      </c>
      <c r="C69" s="23"/>
    </row>
    <row r="71" spans="1:3" ht="19.5" customHeight="1" x14ac:dyDescent="0.4">
      <c r="A71" s="7" t="s">
        <v>15</v>
      </c>
      <c r="B71" s="7"/>
      <c r="C71" s="7"/>
    </row>
    <row r="72" spans="1:3" ht="84" customHeight="1" x14ac:dyDescent="0.4">
      <c r="A72" s="21">
        <v>21</v>
      </c>
      <c r="B72" s="22" t="s">
        <v>44</v>
      </c>
      <c r="C72" s="23"/>
    </row>
    <row r="74" spans="1:3" ht="84" customHeight="1" x14ac:dyDescent="0.4">
      <c r="A74" s="21">
        <v>22</v>
      </c>
      <c r="B74" s="22" t="s">
        <v>45</v>
      </c>
      <c r="C74" s="23"/>
    </row>
    <row r="76" spans="1:3" ht="33.75" customHeight="1" x14ac:dyDescent="0.4">
      <c r="A76" s="21">
        <v>23</v>
      </c>
      <c r="B76" s="22" t="s">
        <v>46</v>
      </c>
      <c r="C76" s="23"/>
    </row>
    <row r="78" spans="1:3" ht="84" customHeight="1" x14ac:dyDescent="0.4">
      <c r="A78" s="21">
        <v>24</v>
      </c>
      <c r="B78" s="22" t="s">
        <v>47</v>
      </c>
      <c r="C78" s="23"/>
    </row>
    <row r="80" spans="1:3" ht="19.5" customHeight="1" x14ac:dyDescent="0.4">
      <c r="A80" s="7" t="s">
        <v>16</v>
      </c>
      <c r="B80" s="7"/>
      <c r="C80" s="7"/>
    </row>
    <row r="81" spans="1:3" ht="84" customHeight="1" x14ac:dyDescent="0.4">
      <c r="A81" s="21">
        <v>25</v>
      </c>
      <c r="B81" s="22" t="s">
        <v>48</v>
      </c>
      <c r="C81" s="23"/>
    </row>
    <row r="83" spans="1:3" ht="84" customHeight="1" x14ac:dyDescent="0.4">
      <c r="A83" s="21">
        <v>26</v>
      </c>
      <c r="B83" s="22" t="s">
        <v>49</v>
      </c>
      <c r="C83" s="23"/>
    </row>
    <row r="85" spans="1:3" ht="84" customHeight="1" x14ac:dyDescent="0.4">
      <c r="A85" s="21">
        <v>27</v>
      </c>
      <c r="B85" s="22" t="s">
        <v>50</v>
      </c>
      <c r="C85" s="23"/>
    </row>
    <row r="87" spans="1:3" ht="33.75" customHeight="1" x14ac:dyDescent="0.4">
      <c r="A87" s="21">
        <v>28</v>
      </c>
      <c r="B87" s="22" t="s">
        <v>51</v>
      </c>
      <c r="C87" s="23"/>
    </row>
    <row r="89" spans="1:3" ht="19.5" customHeight="1" x14ac:dyDescent="0.4">
      <c r="A89" s="7" t="s">
        <v>17</v>
      </c>
      <c r="B89" s="7"/>
      <c r="C89" s="7"/>
    </row>
    <row r="90" spans="1:3" ht="84" customHeight="1" x14ac:dyDescent="0.4">
      <c r="A90" s="21">
        <v>29</v>
      </c>
      <c r="B90" s="22" t="s">
        <v>52</v>
      </c>
      <c r="C90" s="23"/>
    </row>
    <row r="92" spans="1:3" ht="84" customHeight="1" x14ac:dyDescent="0.4">
      <c r="A92" s="21">
        <v>30</v>
      </c>
      <c r="B92" s="22" t="s">
        <v>53</v>
      </c>
      <c r="C92" s="23"/>
    </row>
    <row r="94" spans="1:3" ht="33.75" customHeight="1" x14ac:dyDescent="0.4">
      <c r="A94" s="21">
        <v>31</v>
      </c>
      <c r="B94" s="22" t="s">
        <v>54</v>
      </c>
      <c r="C94" s="23"/>
    </row>
    <row r="96" spans="1:3" ht="84" customHeight="1" x14ac:dyDescent="0.4">
      <c r="A96" s="21">
        <v>32</v>
      </c>
      <c r="B96" s="22" t="s">
        <v>55</v>
      </c>
      <c r="C96" s="23"/>
    </row>
    <row r="98" spans="1:3" ht="19.5" customHeight="1" x14ac:dyDescent="0.4">
      <c r="A98" s="7" t="s">
        <v>18</v>
      </c>
      <c r="B98" s="7"/>
      <c r="C98" s="7"/>
    </row>
    <row r="99" spans="1:3" ht="84" customHeight="1" x14ac:dyDescent="0.4">
      <c r="A99" s="21">
        <v>33</v>
      </c>
      <c r="B99" s="22" t="s">
        <v>56</v>
      </c>
      <c r="C99" s="23"/>
    </row>
    <row r="101" spans="1:3" ht="84" customHeight="1" x14ac:dyDescent="0.4">
      <c r="A101" s="21">
        <v>34</v>
      </c>
      <c r="B101" s="22" t="s">
        <v>57</v>
      </c>
      <c r="C101" s="23"/>
    </row>
    <row r="103" spans="1:3" ht="33.75" customHeight="1" x14ac:dyDescent="0.4">
      <c r="A103" s="21">
        <v>35</v>
      </c>
      <c r="B103" s="22" t="s">
        <v>58</v>
      </c>
      <c r="C103" s="23"/>
    </row>
    <row r="105" spans="1:3" ht="84" customHeight="1" x14ac:dyDescent="0.4">
      <c r="A105" s="21">
        <v>36</v>
      </c>
      <c r="B105" s="22" t="s">
        <v>59</v>
      </c>
      <c r="C105" s="23"/>
    </row>
    <row r="107" spans="1:3" ht="19.5" customHeight="1" x14ac:dyDescent="0.4">
      <c r="A107" s="7" t="s">
        <v>19</v>
      </c>
      <c r="B107" s="7"/>
      <c r="C107" s="7"/>
    </row>
    <row r="108" spans="1:3" ht="84" customHeight="1" x14ac:dyDescent="0.4">
      <c r="A108" s="21">
        <v>37</v>
      </c>
      <c r="B108" s="22" t="s">
        <v>60</v>
      </c>
      <c r="C108" s="23"/>
    </row>
    <row r="110" spans="1:3" ht="84" customHeight="1" x14ac:dyDescent="0.4">
      <c r="A110" s="21">
        <v>38</v>
      </c>
      <c r="B110" s="22" t="s">
        <v>61</v>
      </c>
      <c r="C110" s="23"/>
    </row>
    <row r="112" spans="1:3" ht="33.75" customHeight="1" x14ac:dyDescent="0.4">
      <c r="A112" s="21">
        <v>39</v>
      </c>
      <c r="B112" s="22" t="s">
        <v>62</v>
      </c>
      <c r="C112" s="23"/>
    </row>
    <row r="114" spans="1:3" ht="84" customHeight="1" x14ac:dyDescent="0.4">
      <c r="A114" s="21">
        <v>40</v>
      </c>
      <c r="B114" s="22" t="s">
        <v>63</v>
      </c>
      <c r="C114" s="23"/>
    </row>
    <row r="116" spans="1:3" x14ac:dyDescent="0.4">
      <c r="A116" s="6" t="s">
        <v>64</v>
      </c>
      <c r="B116" s="6"/>
      <c r="C116" s="6"/>
    </row>
  </sheetData>
  <mergeCells count="19">
    <mergeCell ref="A89:C89"/>
    <mergeCell ref="A98:C98"/>
    <mergeCell ref="A107:C107"/>
    <mergeCell ref="A116:C116"/>
    <mergeCell ref="A44:C44"/>
    <mergeCell ref="A53:C53"/>
    <mergeCell ref="A62:C62"/>
    <mergeCell ref="A71:C71"/>
    <mergeCell ref="A80:C80"/>
    <mergeCell ref="A10:C10"/>
    <mergeCell ref="A23:C23"/>
    <mergeCell ref="A24:C24"/>
    <mergeCell ref="A26:C26"/>
    <mergeCell ref="A35:C35"/>
    <mergeCell ref="A1:C1"/>
    <mergeCell ref="A2:C2"/>
    <mergeCell ref="A6:C6"/>
    <mergeCell ref="A8:C8"/>
    <mergeCell ref="A9:C9"/>
  </mergeCells>
  <dataValidations count="3">
    <dataValidation type="list" allowBlank="1" sqref="C27 C29 C33 C36 C38 C40 C45 C47 C49 C54 C56 C60 C63 C65 C69 C72 C74 C78 C81 C83 C85 C90 C92 C96 C99 C101 C105 C108 C110 C114" xr:uid="{00000000-0002-0000-0000-000000000000}">
      <formula1>"A,B,C,D"</formula1>
      <formula2>0</formula2>
    </dataValidation>
    <dataValidation type="list" allowBlank="1" sqref="C31 C42 C51 C58 C67 C76 C87 C94 C103 C112" xr:uid="{00000000-0002-0000-0000-000001000000}">
      <formula1>"True,False"</formula1>
      <formula2>0</formula2>
    </dataValidation>
    <dataValidation type="list" allowBlank="1" sqref="C12:C21"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2"/>
  <sheetViews>
    <sheetView showGridLines="0" zoomScaleNormal="100" workbookViewId="0"/>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8" customWidth="1"/>
  </cols>
  <sheetData>
    <row r="1" spans="2:6" ht="22.75" x14ac:dyDescent="0.55000000000000004">
      <c r="B1" s="5" t="s">
        <v>65</v>
      </c>
      <c r="C1" s="5"/>
      <c r="D1" s="5"/>
      <c r="E1" s="5"/>
      <c r="F1" s="5"/>
    </row>
    <row r="2" spans="2:6" x14ac:dyDescent="0.4">
      <c r="B2" s="4" t="s">
        <v>66</v>
      </c>
      <c r="C2" s="4"/>
      <c r="D2" s="4"/>
      <c r="E2" s="4"/>
      <c r="F2" s="4"/>
    </row>
    <row r="4" spans="2:6" x14ac:dyDescent="0.4">
      <c r="B4" s="24" t="s">
        <v>67</v>
      </c>
      <c r="C4" s="25">
        <f>Assessment!C3</f>
        <v>0</v>
      </c>
    </row>
    <row r="5" spans="2:6" x14ac:dyDescent="0.4">
      <c r="B5" s="24" t="s">
        <v>3</v>
      </c>
      <c r="C5" s="25">
        <f>Assessment!C4</f>
        <v>0</v>
      </c>
    </row>
    <row r="6" spans="2:6" x14ac:dyDescent="0.4">
      <c r="B6" s="24" t="s">
        <v>68</v>
      </c>
      <c r="C6" s="3" t="str">
        <f>Key!H4&amp;" of 10 skills rated, "&amp;Key!H1&amp;" of 40 questions answered"</f>
        <v>0 of 10 skills rated, 0 of 40 questions answered</v>
      </c>
      <c r="D6" s="3"/>
      <c r="E6" s="3"/>
      <c r="F6" s="3"/>
    </row>
    <row r="8" spans="2:6" ht="24" customHeight="1" x14ac:dyDescent="0.4">
      <c r="B8" s="2" t="s">
        <v>69</v>
      </c>
      <c r="C8" s="2"/>
      <c r="D8" s="2"/>
      <c r="E8" s="2"/>
      <c r="F8" s="2"/>
    </row>
    <row r="9" spans="2:6" ht="21.75" customHeight="1" x14ac:dyDescent="0.4">
      <c r="B9" s="24" t="s">
        <v>70</v>
      </c>
      <c r="C9" s="1" t="str">
        <f>IF(Key!H1=0,"Not started",Key!H2&amp;" / 40   ("&amp;TEXT(Key!H3,"0%")&amp;")")</f>
        <v>Not started</v>
      </c>
      <c r="D9" s="1"/>
      <c r="E9" s="1"/>
      <c r="F9" s="1"/>
    </row>
    <row r="10" spans="2:6" ht="21.75" customHeight="1" x14ac:dyDescent="0.4">
      <c r="B10" s="24" t="s">
        <v>71</v>
      </c>
      <c r="C10" s="1" t="str">
        <f>IF(Key!H4=0,"Not rated",TEXT(Key!H7,"0%")&amp;" average confidence")</f>
        <v>Not rated</v>
      </c>
      <c r="D10" s="1"/>
      <c r="E10" s="1"/>
      <c r="F10" s="1"/>
    </row>
    <row r="11" spans="2:6" ht="21.75" customHeight="1" x14ac:dyDescent="0.4">
      <c r="B11" s="26" t="s">
        <v>72</v>
      </c>
      <c r="C11" s="31" t="str">
        <f>IF(AND(Key!H1=0,Key!H4=0),"Not started yet",TEXT(Key!H8,"0%"))</f>
        <v>Not started yet</v>
      </c>
      <c r="D11" s="31"/>
      <c r="E11" s="31"/>
      <c r="F11" s="31"/>
    </row>
    <row r="12" spans="2:6" x14ac:dyDescent="0.4">
      <c r="B12" s="32" t="s">
        <v>73</v>
      </c>
      <c r="C12" s="32"/>
      <c r="D12" s="32"/>
      <c r="E12" s="32"/>
      <c r="F12" s="32"/>
    </row>
    <row r="13" spans="2:6" ht="24" customHeight="1" x14ac:dyDescent="0.4">
      <c r="B13" s="24" t="s">
        <v>74</v>
      </c>
      <c r="C13" s="33" t="s">
        <v>75</v>
      </c>
      <c r="D13" s="33"/>
      <c r="E13" s="33"/>
      <c r="F13" s="33"/>
    </row>
    <row r="14" spans="2:6" ht="30" customHeight="1" x14ac:dyDescent="0.4">
      <c r="B14" s="26" t="s">
        <v>76</v>
      </c>
      <c r="C14" s="34" t="str">
        <f>IF(AND(Key!H1=0,Key!H4=0),"-",IF(Key!H8&gt;=0.8,"Excel Power Query &amp; Power Pivot",IF(Key!H8&gt;=0.5,"Excel Pivot Tables","Excel Formulas and Functions")))</f>
        <v>-</v>
      </c>
      <c r="D14" s="34"/>
      <c r="E14" s="34"/>
      <c r="F14" s="34"/>
    </row>
    <row r="15" spans="2:6" ht="45.75" customHeight="1" x14ac:dyDescent="0.4">
      <c r="B15" s="35" t="str">
        <f>IF(AND(Key!H1=0,Key!H4=0),"Complete both parts on the Assessment tab to see your placement.",IF(Key!H8&gt;=0.8,"You have shown strong command of this material - you may be ready to move on to Excel Power Query &amp; Power Pivot. Review any focus areas below first.",IF(Key!H8&gt;=0.5,"Excel Pivot Tables is a great fit - you have a foundation and the class will fill the gaps shown below.","We would suggest building more fundamentals first - consider Excel Formulas and Functions - though this class will also review the basics.")))</f>
        <v>Complete both parts on the Assessment tab to see your placement.</v>
      </c>
      <c r="C15" s="35"/>
      <c r="D15" s="35"/>
      <c r="E15" s="35"/>
      <c r="F15" s="35"/>
    </row>
    <row r="17" spans="2:6" ht="24" customHeight="1" x14ac:dyDescent="0.4">
      <c r="B17" s="2" t="s">
        <v>77</v>
      </c>
      <c r="C17" s="2"/>
      <c r="D17" s="2"/>
      <c r="E17" s="2"/>
      <c r="F17" s="2"/>
    </row>
    <row r="18" spans="2:6" x14ac:dyDescent="0.4">
      <c r="B18" s="17" t="s">
        <v>78</v>
      </c>
      <c r="C18" s="17" t="s">
        <v>79</v>
      </c>
      <c r="D18" s="17" t="s">
        <v>80</v>
      </c>
      <c r="E18" s="17" t="s">
        <v>81</v>
      </c>
      <c r="F18" s="17" t="s">
        <v>82</v>
      </c>
    </row>
    <row r="19" spans="2:6" ht="18" customHeight="1" x14ac:dyDescent="0.4">
      <c r="B19" s="27" t="s">
        <v>10</v>
      </c>
      <c r="C19" s="28" t="str">
        <f>SUMIF(Key!$B$2:$B$41,B19,Key!$F$2:$F$41)&amp;" / "&amp;COUNTIF(Key!$B$2:$B$41,B19)</f>
        <v>0 / 4</v>
      </c>
      <c r="D19" s="28" t="str">
        <f>VLOOKUP(B19,Key!$J$2:$M$11,4,0)</f>
        <v>Not rated</v>
      </c>
      <c r="E19" s="29">
        <f>Key!$H$5*(SUMIF(Key!$B$2:$B$41,B19,Key!$F$2:$F$41)/COUNTIF(Key!$B$2:$B$41,B19))+Key!$H$6*VLOOKUP(B19,Key!$J$2:$L$11,3,0)</f>
        <v>0</v>
      </c>
      <c r="F19" s="30" t="str">
        <f>IF(AND(Key!$H$1=0,Key!$H$4=0),"-",IF(E19&gt;=0.7,"Solid","Focus area"))</f>
        <v>-</v>
      </c>
    </row>
    <row r="20" spans="2:6" ht="18" customHeight="1" x14ac:dyDescent="0.4">
      <c r="B20" s="27" t="s">
        <v>11</v>
      </c>
      <c r="C20" s="28" t="str">
        <f>SUMIF(Key!$B$2:$B$41,B20,Key!$F$2:$F$41)&amp;" / "&amp;COUNTIF(Key!$B$2:$B$41,B20)</f>
        <v>0 / 4</v>
      </c>
      <c r="D20" s="28" t="str">
        <f>VLOOKUP(B20,Key!$J$2:$M$11,4,0)</f>
        <v>Not rated</v>
      </c>
      <c r="E20" s="29">
        <f>Key!$H$5*(SUMIF(Key!$B$2:$B$41,B20,Key!$F$2:$F$41)/COUNTIF(Key!$B$2:$B$41,B20))+Key!$H$6*VLOOKUP(B20,Key!$J$2:$L$11,3,0)</f>
        <v>0</v>
      </c>
      <c r="F20" s="30" t="str">
        <f>IF(AND(Key!$H$1=0,Key!$H$4=0),"-",IF(E20&gt;=0.7,"Solid","Focus area"))</f>
        <v>-</v>
      </c>
    </row>
    <row r="21" spans="2:6" ht="18" customHeight="1" x14ac:dyDescent="0.4">
      <c r="B21" s="27" t="s">
        <v>12</v>
      </c>
      <c r="C21" s="28" t="str">
        <f>SUMIF(Key!$B$2:$B$41,B21,Key!$F$2:$F$41)&amp;" / "&amp;COUNTIF(Key!$B$2:$B$41,B21)</f>
        <v>0 / 4</v>
      </c>
      <c r="D21" s="28" t="str">
        <f>VLOOKUP(B21,Key!$J$2:$M$11,4,0)</f>
        <v>Not rated</v>
      </c>
      <c r="E21" s="29">
        <f>Key!$H$5*(SUMIF(Key!$B$2:$B$41,B21,Key!$F$2:$F$41)/COUNTIF(Key!$B$2:$B$41,B21))+Key!$H$6*VLOOKUP(B21,Key!$J$2:$L$11,3,0)</f>
        <v>0</v>
      </c>
      <c r="F21" s="30" t="str">
        <f>IF(AND(Key!$H$1=0,Key!$H$4=0),"-",IF(E21&gt;=0.7,"Solid","Focus area"))</f>
        <v>-</v>
      </c>
    </row>
    <row r="22" spans="2:6" ht="18" customHeight="1" x14ac:dyDescent="0.4">
      <c r="B22" s="27" t="s">
        <v>13</v>
      </c>
      <c r="C22" s="28" t="str">
        <f>SUMIF(Key!$B$2:$B$41,B22,Key!$F$2:$F$41)&amp;" / "&amp;COUNTIF(Key!$B$2:$B$41,B22)</f>
        <v>0 / 4</v>
      </c>
      <c r="D22" s="28" t="str">
        <f>VLOOKUP(B22,Key!$J$2:$M$11,4,0)</f>
        <v>Not rated</v>
      </c>
      <c r="E22" s="29">
        <f>Key!$H$5*(SUMIF(Key!$B$2:$B$41,B22,Key!$F$2:$F$41)/COUNTIF(Key!$B$2:$B$41,B22))+Key!$H$6*VLOOKUP(B22,Key!$J$2:$L$11,3,0)</f>
        <v>0</v>
      </c>
      <c r="F22" s="30" t="str">
        <f>IF(AND(Key!$H$1=0,Key!$H$4=0),"-",IF(E22&gt;=0.7,"Solid","Focus area"))</f>
        <v>-</v>
      </c>
    </row>
    <row r="23" spans="2:6" ht="18" customHeight="1" x14ac:dyDescent="0.4">
      <c r="B23" s="27" t="s">
        <v>14</v>
      </c>
      <c r="C23" s="28" t="str">
        <f>SUMIF(Key!$B$2:$B$41,B23,Key!$F$2:$F$41)&amp;" / "&amp;COUNTIF(Key!$B$2:$B$41,B23)</f>
        <v>0 / 4</v>
      </c>
      <c r="D23" s="28" t="str">
        <f>VLOOKUP(B23,Key!$J$2:$M$11,4,0)</f>
        <v>Not rated</v>
      </c>
      <c r="E23" s="29">
        <f>Key!$H$5*(SUMIF(Key!$B$2:$B$41,B23,Key!$F$2:$F$41)/COUNTIF(Key!$B$2:$B$41,B23))+Key!$H$6*VLOOKUP(B23,Key!$J$2:$L$11,3,0)</f>
        <v>0</v>
      </c>
      <c r="F23" s="30" t="str">
        <f>IF(AND(Key!$H$1=0,Key!$H$4=0),"-",IF(E23&gt;=0.7,"Solid","Focus area"))</f>
        <v>-</v>
      </c>
    </row>
    <row r="24" spans="2:6" ht="18" customHeight="1" x14ac:dyDescent="0.4">
      <c r="B24" s="27" t="s">
        <v>15</v>
      </c>
      <c r="C24" s="28" t="str">
        <f>SUMIF(Key!$B$2:$B$41,B24,Key!$F$2:$F$41)&amp;" / "&amp;COUNTIF(Key!$B$2:$B$41,B24)</f>
        <v>0 / 4</v>
      </c>
      <c r="D24" s="28" t="str">
        <f>VLOOKUP(B24,Key!$J$2:$M$11,4,0)</f>
        <v>Not rated</v>
      </c>
      <c r="E24" s="29">
        <f>Key!$H$5*(SUMIF(Key!$B$2:$B$41,B24,Key!$F$2:$F$41)/COUNTIF(Key!$B$2:$B$41,B24))+Key!$H$6*VLOOKUP(B24,Key!$J$2:$L$11,3,0)</f>
        <v>0</v>
      </c>
      <c r="F24" s="30" t="str">
        <f>IF(AND(Key!$H$1=0,Key!$H$4=0),"-",IF(E24&gt;=0.7,"Solid","Focus area"))</f>
        <v>-</v>
      </c>
    </row>
    <row r="25" spans="2:6" ht="18" customHeight="1" x14ac:dyDescent="0.4">
      <c r="B25" s="27" t="s">
        <v>16</v>
      </c>
      <c r="C25" s="28" t="str">
        <f>SUMIF(Key!$B$2:$B$41,B25,Key!$F$2:$F$41)&amp;" / "&amp;COUNTIF(Key!$B$2:$B$41,B25)</f>
        <v>0 / 4</v>
      </c>
      <c r="D25" s="28" t="str">
        <f>VLOOKUP(B25,Key!$J$2:$M$11,4,0)</f>
        <v>Not rated</v>
      </c>
      <c r="E25" s="29">
        <f>Key!$H$5*(SUMIF(Key!$B$2:$B$41,B25,Key!$F$2:$F$41)/COUNTIF(Key!$B$2:$B$41,B25))+Key!$H$6*VLOOKUP(B25,Key!$J$2:$L$11,3,0)</f>
        <v>0</v>
      </c>
      <c r="F25" s="30" t="str">
        <f>IF(AND(Key!$H$1=0,Key!$H$4=0),"-",IF(E25&gt;=0.7,"Solid","Focus area"))</f>
        <v>-</v>
      </c>
    </row>
    <row r="26" spans="2:6" ht="18" customHeight="1" x14ac:dyDescent="0.4">
      <c r="B26" s="27" t="s">
        <v>17</v>
      </c>
      <c r="C26" s="28" t="str">
        <f>SUMIF(Key!$B$2:$B$41,B26,Key!$F$2:$F$41)&amp;" / "&amp;COUNTIF(Key!$B$2:$B$41,B26)</f>
        <v>0 / 4</v>
      </c>
      <c r="D26" s="28" t="str">
        <f>VLOOKUP(B26,Key!$J$2:$M$11,4,0)</f>
        <v>Not rated</v>
      </c>
      <c r="E26" s="29">
        <f>Key!$H$5*(SUMIF(Key!$B$2:$B$41,B26,Key!$F$2:$F$41)/COUNTIF(Key!$B$2:$B$41,B26))+Key!$H$6*VLOOKUP(B26,Key!$J$2:$L$11,3,0)</f>
        <v>0</v>
      </c>
      <c r="F26" s="30" t="str">
        <f>IF(AND(Key!$H$1=0,Key!$H$4=0),"-",IF(E26&gt;=0.7,"Solid","Focus area"))</f>
        <v>-</v>
      </c>
    </row>
    <row r="27" spans="2:6" ht="18" customHeight="1" x14ac:dyDescent="0.4">
      <c r="B27" s="27" t="s">
        <v>18</v>
      </c>
      <c r="C27" s="28" t="str">
        <f>SUMIF(Key!$B$2:$B$41,B27,Key!$F$2:$F$41)&amp;" / "&amp;COUNTIF(Key!$B$2:$B$41,B27)</f>
        <v>0 / 4</v>
      </c>
      <c r="D27" s="28" t="str">
        <f>VLOOKUP(B27,Key!$J$2:$M$11,4,0)</f>
        <v>Not rated</v>
      </c>
      <c r="E27" s="29">
        <f>Key!$H$5*(SUMIF(Key!$B$2:$B$41,B27,Key!$F$2:$F$41)/COUNTIF(Key!$B$2:$B$41,B27))+Key!$H$6*VLOOKUP(B27,Key!$J$2:$L$11,3,0)</f>
        <v>0</v>
      </c>
      <c r="F27" s="30" t="str">
        <f>IF(AND(Key!$H$1=0,Key!$H$4=0),"-",IF(E27&gt;=0.7,"Solid","Focus area"))</f>
        <v>-</v>
      </c>
    </row>
    <row r="28" spans="2:6" ht="18" customHeight="1" x14ac:dyDescent="0.4">
      <c r="B28" s="27" t="s">
        <v>19</v>
      </c>
      <c r="C28" s="28" t="str">
        <f>SUMIF(Key!$B$2:$B$41,B28,Key!$F$2:$F$41)&amp;" / "&amp;COUNTIF(Key!$B$2:$B$41,B28)</f>
        <v>0 / 4</v>
      </c>
      <c r="D28" s="28" t="str">
        <f>VLOOKUP(B28,Key!$J$2:$M$11,4,0)</f>
        <v>Not rated</v>
      </c>
      <c r="E28" s="29">
        <f>Key!$H$5*(SUMIF(Key!$B$2:$B$41,B28,Key!$F$2:$F$41)/COUNTIF(Key!$B$2:$B$41,B28))+Key!$H$6*VLOOKUP(B28,Key!$J$2:$L$11,3,0)</f>
        <v>0</v>
      </c>
      <c r="F28" s="30" t="str">
        <f>IF(AND(Key!$H$1=0,Key!$H$4=0),"-",IF(E28&gt;=0.7,"Solid","Focus area"))</f>
        <v>-</v>
      </c>
    </row>
    <row r="30" spans="2:6" ht="31.5" customHeight="1" x14ac:dyDescent="0.4">
      <c r="B30" s="36" t="s">
        <v>83</v>
      </c>
      <c r="C30" s="36"/>
      <c r="D30" s="36"/>
      <c r="E30" s="36"/>
      <c r="F30" s="36"/>
    </row>
    <row r="32" spans="2:6" x14ac:dyDescent="0.4">
      <c r="B32" s="6" t="s">
        <v>64</v>
      </c>
      <c r="C32" s="6"/>
      <c r="D32" s="6"/>
      <c r="E32" s="6"/>
      <c r="F32" s="6"/>
    </row>
  </sheetData>
  <mergeCells count="14">
    <mergeCell ref="B15:F15"/>
    <mergeCell ref="B17:F17"/>
    <mergeCell ref="B30:F30"/>
    <mergeCell ref="B32:F32"/>
    <mergeCell ref="C10:F10"/>
    <mergeCell ref="C11:F11"/>
    <mergeCell ref="B12:F12"/>
    <mergeCell ref="C13:F13"/>
    <mergeCell ref="C14:F14"/>
    <mergeCell ref="B1:F1"/>
    <mergeCell ref="B2:F2"/>
    <mergeCell ref="C6:F6"/>
    <mergeCell ref="B8:F8"/>
    <mergeCell ref="C9:F9"/>
  </mergeCells>
  <conditionalFormatting sqref="F19:F28">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1"/>
  <sheetViews>
    <sheetView zoomScaleNormal="100" workbookViewId="0"/>
  </sheetViews>
  <sheetFormatPr defaultColWidth="8.69140625" defaultRowHeight="14.6" x14ac:dyDescent="0.4"/>
  <sheetData>
    <row r="1" spans="1:13" x14ac:dyDescent="0.4">
      <c r="A1" t="s">
        <v>84</v>
      </c>
      <c r="B1" t="s">
        <v>78</v>
      </c>
      <c r="C1" t="s">
        <v>85</v>
      </c>
      <c r="D1" t="s">
        <v>86</v>
      </c>
      <c r="E1" t="s">
        <v>87</v>
      </c>
      <c r="F1" t="s">
        <v>88</v>
      </c>
      <c r="G1" t="s">
        <v>89</v>
      </c>
      <c r="H1">
        <f>COUNTA(Assessment!C27:C114)</f>
        <v>0</v>
      </c>
      <c r="J1" t="s">
        <v>78</v>
      </c>
      <c r="K1" t="s">
        <v>90</v>
      </c>
      <c r="L1" t="s">
        <v>91</v>
      </c>
      <c r="M1" t="s">
        <v>92</v>
      </c>
    </row>
    <row r="2" spans="1:13" x14ac:dyDescent="0.4">
      <c r="A2">
        <v>1</v>
      </c>
      <c r="B2" t="s">
        <v>10</v>
      </c>
      <c r="C2" t="s">
        <v>93</v>
      </c>
      <c r="D2" t="s">
        <v>94</v>
      </c>
      <c r="E2">
        <f>Assessment!C27</f>
        <v>0</v>
      </c>
      <c r="F2">
        <f>IF(IF(ISLOGICAL(Assessment!C27),IF(Assessment!C27,"TRUE","FALSE"),UPPER(TRIM(Assessment!C27&amp;"")))=UPPER(TRIM($D2&amp;"")),1,0)</f>
        <v>0</v>
      </c>
      <c r="G2" t="s">
        <v>95</v>
      </c>
      <c r="H2">
        <f>SUM(F2:F41)</f>
        <v>0</v>
      </c>
      <c r="J2" t="s">
        <v>10</v>
      </c>
      <c r="K2">
        <f>IF(LEFT(Assessment!C12,1)="A",3,IF(LEFT(Assessment!C12,1)="B",2,IF(LEFT(Assessment!C12,1)="C",1,0)))</f>
        <v>0</v>
      </c>
      <c r="L2">
        <f t="shared" ref="L2:L11" si="0">K2/3</f>
        <v>0</v>
      </c>
      <c r="M2" t="str">
        <f>IF(Assessment!C12="","Not rated",Assessment!C12)</f>
        <v>Not rated</v>
      </c>
    </row>
    <row r="3" spans="1:13" x14ac:dyDescent="0.4">
      <c r="A3">
        <v>2</v>
      </c>
      <c r="B3" t="s">
        <v>10</v>
      </c>
      <c r="C3" t="s">
        <v>93</v>
      </c>
      <c r="D3" t="s">
        <v>94</v>
      </c>
      <c r="E3">
        <f>Assessment!C29</f>
        <v>0</v>
      </c>
      <c r="F3">
        <f>IF(IF(ISLOGICAL(Assessment!C29),IF(Assessment!C29,"TRUE","FALSE"),UPPER(TRIM(Assessment!C29&amp;"")))=UPPER(TRIM($D3&amp;"")),1,0)</f>
        <v>0</v>
      </c>
      <c r="G3" t="s">
        <v>96</v>
      </c>
      <c r="H3">
        <f>H2/40</f>
        <v>0</v>
      </c>
      <c r="J3" t="s">
        <v>11</v>
      </c>
      <c r="K3">
        <f>IF(LEFT(Assessment!C13,1)="A",3,IF(LEFT(Assessment!C13,1)="B",2,IF(LEFT(Assessment!C13,1)="C",1,0)))</f>
        <v>0</v>
      </c>
      <c r="L3">
        <f t="shared" si="0"/>
        <v>0</v>
      </c>
      <c r="M3" t="str">
        <f>IF(Assessment!C13="","Not rated",Assessment!C13)</f>
        <v>Not rated</v>
      </c>
    </row>
    <row r="4" spans="1:13" x14ac:dyDescent="0.4">
      <c r="A4">
        <v>3</v>
      </c>
      <c r="B4" t="s">
        <v>10</v>
      </c>
      <c r="C4" t="s">
        <v>97</v>
      </c>
      <c r="D4" t="s">
        <v>98</v>
      </c>
      <c r="E4">
        <f>Assessment!C31</f>
        <v>0</v>
      </c>
      <c r="F4">
        <f>IF(IF(ISLOGICAL(Assessment!C31),IF(Assessment!C31,"TRUE","FALSE"),UPPER(TRIM(Assessment!C31&amp;"")))=UPPER(TRIM($D4&amp;"")),1,0)</f>
        <v>0</v>
      </c>
      <c r="G4" t="s">
        <v>99</v>
      </c>
      <c r="H4">
        <f>COUNTA(Assessment!C12:C21)</f>
        <v>0</v>
      </c>
      <c r="J4" t="s">
        <v>12</v>
      </c>
      <c r="K4">
        <f>IF(LEFT(Assessment!C14,1)="A",3,IF(LEFT(Assessment!C14,1)="B",2,IF(LEFT(Assessment!C14,1)="C",1,0)))</f>
        <v>0</v>
      </c>
      <c r="L4">
        <f t="shared" si="0"/>
        <v>0</v>
      </c>
      <c r="M4" t="str">
        <f>IF(Assessment!C14="","Not rated",Assessment!C14)</f>
        <v>Not rated</v>
      </c>
    </row>
    <row r="5" spans="1:13" x14ac:dyDescent="0.4">
      <c r="A5">
        <v>4</v>
      </c>
      <c r="B5" t="s">
        <v>10</v>
      </c>
      <c r="C5" t="s">
        <v>93</v>
      </c>
      <c r="D5" t="s">
        <v>94</v>
      </c>
      <c r="E5">
        <f>Assessment!C33</f>
        <v>0</v>
      </c>
      <c r="F5">
        <f>IF(IF(ISLOGICAL(Assessment!C33),IF(Assessment!C33,"TRUE","FALSE"),UPPER(TRIM(Assessment!C33&amp;"")))=UPPER(TRIM($D5&amp;"")),1,0)</f>
        <v>0</v>
      </c>
      <c r="G5" t="s">
        <v>100</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93</v>
      </c>
      <c r="D6" t="s">
        <v>94</v>
      </c>
      <c r="E6">
        <f>Assessment!C36</f>
        <v>0</v>
      </c>
      <c r="F6">
        <f>IF(IF(ISLOGICAL(Assessment!C36),IF(Assessment!C36,"TRUE","FALSE"),UPPER(TRIM(Assessment!C36&amp;"")))=UPPER(TRIM($D6&amp;"")),1,0)</f>
        <v>0</v>
      </c>
      <c r="G6" t="s">
        <v>101</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93</v>
      </c>
      <c r="D7" t="s">
        <v>94</v>
      </c>
      <c r="E7">
        <f>Assessment!C38</f>
        <v>0</v>
      </c>
      <c r="F7">
        <f>IF(IF(ISLOGICAL(Assessment!C38),IF(Assessment!C38,"TRUE","FALSE"),UPPER(TRIM(Assessment!C38&amp;"")))=UPPER(TRIM($D7&amp;"")),1,0)</f>
        <v>0</v>
      </c>
      <c r="G7" t="s">
        <v>102</v>
      </c>
      <c r="H7">
        <f>SUM(K2:K11)/30</f>
        <v>0</v>
      </c>
      <c r="J7" t="s">
        <v>15</v>
      </c>
      <c r="K7">
        <f>IF(LEFT(Assessment!C17,1)="A",3,IF(LEFT(Assessment!C17,1)="B",2,IF(LEFT(Assessment!C17,1)="C",1,0)))</f>
        <v>0</v>
      </c>
      <c r="L7">
        <f t="shared" si="0"/>
        <v>0</v>
      </c>
      <c r="M7" t="str">
        <f>IF(Assessment!C17="","Not rated",Assessment!C17)</f>
        <v>Not rated</v>
      </c>
    </row>
    <row r="8" spans="1:13" x14ac:dyDescent="0.4">
      <c r="A8">
        <v>7</v>
      </c>
      <c r="B8" t="s">
        <v>11</v>
      </c>
      <c r="C8" t="s">
        <v>93</v>
      </c>
      <c r="D8" t="s">
        <v>94</v>
      </c>
      <c r="E8">
        <f>Assessment!C40</f>
        <v>0</v>
      </c>
      <c r="F8">
        <f>IF(IF(ISLOGICAL(Assessment!C40),IF(Assessment!C40,"TRUE","FALSE"),UPPER(TRIM(Assessment!C40&amp;"")))=UPPER(TRIM($D8&amp;"")),1,0)</f>
        <v>0</v>
      </c>
      <c r="G8" t="s">
        <v>103</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97</v>
      </c>
      <c r="D9" t="s">
        <v>98</v>
      </c>
      <c r="E9">
        <f>Assessment!C42</f>
        <v>0</v>
      </c>
      <c r="F9">
        <f>IF(IF(ISLOGICAL(Assessment!C42),IF(Assessment!C42,"TRUE","FALSE"),UPPER(TRIM(Assessment!C42&amp;"")))=UPPER(TRIM($D9&amp;"")),1,0)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93</v>
      </c>
      <c r="D10" t="s">
        <v>94</v>
      </c>
      <c r="E10">
        <f>Assessment!C45</f>
        <v>0</v>
      </c>
      <c r="F10">
        <f>IF(IF(ISLOGICAL(Assessment!C45),IF(Assessment!C45,"TRUE","FALSE"),UPPER(TRIM(Assessment!C45&amp;"")))=UPPER(TRIM($D10&amp;"")),1,0)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93</v>
      </c>
      <c r="D11" t="s">
        <v>104</v>
      </c>
      <c r="E11">
        <f>Assessment!C47</f>
        <v>0</v>
      </c>
      <c r="F11">
        <f>IF(IF(ISLOGICAL(Assessment!C47),IF(Assessment!C47,"TRUE","FALSE"),UPPER(TRIM(Assessment!C47&amp;"")))=UPPER(TRIM($D11&amp;"")),1,0)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93</v>
      </c>
      <c r="D12" t="s">
        <v>94</v>
      </c>
      <c r="E12">
        <f>Assessment!C49</f>
        <v>0</v>
      </c>
      <c r="F12">
        <f>IF(IF(ISLOGICAL(Assessment!C49),IF(Assessment!C49,"TRUE","FALSE"),UPPER(TRIM(Assessment!C49&amp;"")))=UPPER(TRIM($D12&amp;"")),1,0)</f>
        <v>0</v>
      </c>
    </row>
    <row r="13" spans="1:13" x14ac:dyDescent="0.4">
      <c r="A13">
        <v>12</v>
      </c>
      <c r="B13" t="s">
        <v>12</v>
      </c>
      <c r="C13" t="s">
        <v>97</v>
      </c>
      <c r="D13" t="s">
        <v>98</v>
      </c>
      <c r="E13">
        <f>Assessment!C51</f>
        <v>0</v>
      </c>
      <c r="F13">
        <f>IF(IF(ISLOGICAL(Assessment!C51),IF(Assessment!C51,"TRUE","FALSE"),UPPER(TRIM(Assessment!C51&amp;"")))=UPPER(TRIM($D13&amp;"")),1,0)</f>
        <v>0</v>
      </c>
    </row>
    <row r="14" spans="1:13" x14ac:dyDescent="0.4">
      <c r="A14">
        <v>13</v>
      </c>
      <c r="B14" t="s">
        <v>13</v>
      </c>
      <c r="C14" t="s">
        <v>93</v>
      </c>
      <c r="D14" t="s">
        <v>94</v>
      </c>
      <c r="E14">
        <f>Assessment!C54</f>
        <v>0</v>
      </c>
      <c r="F14">
        <f>IF(IF(ISLOGICAL(Assessment!C54),IF(Assessment!C54,"TRUE","FALSE"),UPPER(TRIM(Assessment!C54&amp;"")))=UPPER(TRIM($D14&amp;"")),1,0)</f>
        <v>0</v>
      </c>
    </row>
    <row r="15" spans="1:13" x14ac:dyDescent="0.4">
      <c r="A15">
        <v>14</v>
      </c>
      <c r="B15" t="s">
        <v>13</v>
      </c>
      <c r="C15" t="s">
        <v>93</v>
      </c>
      <c r="D15" t="s">
        <v>94</v>
      </c>
      <c r="E15">
        <f>Assessment!C56</f>
        <v>0</v>
      </c>
      <c r="F15">
        <f>IF(IF(ISLOGICAL(Assessment!C56),IF(Assessment!C56,"TRUE","FALSE"),UPPER(TRIM(Assessment!C56&amp;"")))=UPPER(TRIM($D15&amp;"")),1,0)</f>
        <v>0</v>
      </c>
    </row>
    <row r="16" spans="1:13" x14ac:dyDescent="0.4">
      <c r="A16">
        <v>15</v>
      </c>
      <c r="B16" t="s">
        <v>13</v>
      </c>
      <c r="C16" t="s">
        <v>97</v>
      </c>
      <c r="D16" t="s">
        <v>98</v>
      </c>
      <c r="E16">
        <f>Assessment!C58</f>
        <v>0</v>
      </c>
      <c r="F16">
        <f>IF(IF(ISLOGICAL(Assessment!C58),IF(Assessment!C58,"TRUE","FALSE"),UPPER(TRIM(Assessment!C58&amp;"")))=UPPER(TRIM($D16&amp;"")),1,0)</f>
        <v>0</v>
      </c>
    </row>
    <row r="17" spans="1:6" x14ac:dyDescent="0.4">
      <c r="A17">
        <v>16</v>
      </c>
      <c r="B17" t="s">
        <v>13</v>
      </c>
      <c r="C17" t="s">
        <v>93</v>
      </c>
      <c r="D17" t="s">
        <v>94</v>
      </c>
      <c r="E17">
        <f>Assessment!C60</f>
        <v>0</v>
      </c>
      <c r="F17">
        <f>IF(IF(ISLOGICAL(Assessment!C60),IF(Assessment!C60,"TRUE","FALSE"),UPPER(TRIM(Assessment!C60&amp;"")))=UPPER(TRIM($D17&amp;"")),1,0)</f>
        <v>0</v>
      </c>
    </row>
    <row r="18" spans="1:6" x14ac:dyDescent="0.4">
      <c r="A18">
        <v>17</v>
      </c>
      <c r="B18" t="s">
        <v>14</v>
      </c>
      <c r="C18" t="s">
        <v>93</v>
      </c>
      <c r="D18" t="s">
        <v>94</v>
      </c>
      <c r="E18">
        <f>Assessment!C63</f>
        <v>0</v>
      </c>
      <c r="F18">
        <f>IF(IF(ISLOGICAL(Assessment!C63),IF(Assessment!C63,"TRUE","FALSE"),UPPER(TRIM(Assessment!C63&amp;"")))=UPPER(TRIM($D18&amp;"")),1,0)</f>
        <v>0</v>
      </c>
    </row>
    <row r="19" spans="1:6" x14ac:dyDescent="0.4">
      <c r="A19">
        <v>18</v>
      </c>
      <c r="B19" t="s">
        <v>14</v>
      </c>
      <c r="C19" t="s">
        <v>93</v>
      </c>
      <c r="D19" t="s">
        <v>94</v>
      </c>
      <c r="E19">
        <f>Assessment!C65</f>
        <v>0</v>
      </c>
      <c r="F19">
        <f>IF(IF(ISLOGICAL(Assessment!C65),IF(Assessment!C65,"TRUE","FALSE"),UPPER(TRIM(Assessment!C65&amp;"")))=UPPER(TRIM($D19&amp;"")),1,0)</f>
        <v>0</v>
      </c>
    </row>
    <row r="20" spans="1:6" x14ac:dyDescent="0.4">
      <c r="A20">
        <v>19</v>
      </c>
      <c r="B20" t="s">
        <v>14</v>
      </c>
      <c r="C20" t="s">
        <v>97</v>
      </c>
      <c r="D20" t="s">
        <v>98</v>
      </c>
      <c r="E20">
        <f>Assessment!C67</f>
        <v>0</v>
      </c>
      <c r="F20">
        <f>IF(IF(ISLOGICAL(Assessment!C67),IF(Assessment!C67,"TRUE","FALSE"),UPPER(TRIM(Assessment!C67&amp;"")))=UPPER(TRIM($D20&amp;"")),1,0)</f>
        <v>0</v>
      </c>
    </row>
    <row r="21" spans="1:6" x14ac:dyDescent="0.4">
      <c r="A21">
        <v>20</v>
      </c>
      <c r="B21" t="s">
        <v>14</v>
      </c>
      <c r="C21" t="s">
        <v>93</v>
      </c>
      <c r="D21" t="s">
        <v>94</v>
      </c>
      <c r="E21">
        <f>Assessment!C69</f>
        <v>0</v>
      </c>
      <c r="F21">
        <f>IF(IF(ISLOGICAL(Assessment!C69),IF(Assessment!C69,"TRUE","FALSE"),UPPER(TRIM(Assessment!C69&amp;"")))=UPPER(TRIM($D21&amp;"")),1,0)</f>
        <v>0</v>
      </c>
    </row>
    <row r="22" spans="1:6" x14ac:dyDescent="0.4">
      <c r="A22">
        <v>21</v>
      </c>
      <c r="B22" t="s">
        <v>15</v>
      </c>
      <c r="C22" t="s">
        <v>93</v>
      </c>
      <c r="D22" t="s">
        <v>94</v>
      </c>
      <c r="E22">
        <f>Assessment!C72</f>
        <v>0</v>
      </c>
      <c r="F22">
        <f>IF(IF(ISLOGICAL(Assessment!C72),IF(Assessment!C72,"TRUE","FALSE"),UPPER(TRIM(Assessment!C72&amp;"")))=UPPER(TRIM($D22&amp;"")),1,0)</f>
        <v>0</v>
      </c>
    </row>
    <row r="23" spans="1:6" x14ac:dyDescent="0.4">
      <c r="A23">
        <v>22</v>
      </c>
      <c r="B23" t="s">
        <v>15</v>
      </c>
      <c r="C23" t="s">
        <v>93</v>
      </c>
      <c r="D23" t="s">
        <v>94</v>
      </c>
      <c r="E23">
        <f>Assessment!C74</f>
        <v>0</v>
      </c>
      <c r="F23">
        <f>IF(IF(ISLOGICAL(Assessment!C74),IF(Assessment!C74,"TRUE","FALSE"),UPPER(TRIM(Assessment!C74&amp;"")))=UPPER(TRIM($D23&amp;"")),1,0)</f>
        <v>0</v>
      </c>
    </row>
    <row r="24" spans="1:6" x14ac:dyDescent="0.4">
      <c r="A24">
        <v>23</v>
      </c>
      <c r="B24" t="s">
        <v>15</v>
      </c>
      <c r="C24" t="s">
        <v>97</v>
      </c>
      <c r="D24" t="s">
        <v>98</v>
      </c>
      <c r="E24">
        <f>Assessment!C76</f>
        <v>0</v>
      </c>
      <c r="F24">
        <f>IF(IF(ISLOGICAL(Assessment!C76),IF(Assessment!C76,"TRUE","FALSE"),UPPER(TRIM(Assessment!C76&amp;"")))=UPPER(TRIM($D24&amp;"")),1,0)</f>
        <v>0</v>
      </c>
    </row>
    <row r="25" spans="1:6" x14ac:dyDescent="0.4">
      <c r="A25">
        <v>24</v>
      </c>
      <c r="B25" t="s">
        <v>15</v>
      </c>
      <c r="C25" t="s">
        <v>93</v>
      </c>
      <c r="D25" t="s">
        <v>94</v>
      </c>
      <c r="E25">
        <f>Assessment!C78</f>
        <v>0</v>
      </c>
      <c r="F25">
        <f>IF(IF(ISLOGICAL(Assessment!C78),IF(Assessment!C78,"TRUE","FALSE"),UPPER(TRIM(Assessment!C78&amp;"")))=UPPER(TRIM($D25&amp;"")),1,0)</f>
        <v>0</v>
      </c>
    </row>
    <row r="26" spans="1:6" x14ac:dyDescent="0.4">
      <c r="A26">
        <v>25</v>
      </c>
      <c r="B26" t="s">
        <v>16</v>
      </c>
      <c r="C26" t="s">
        <v>93</v>
      </c>
      <c r="D26" t="s">
        <v>94</v>
      </c>
      <c r="E26">
        <f>Assessment!C81</f>
        <v>0</v>
      </c>
      <c r="F26">
        <f>IF(IF(ISLOGICAL(Assessment!C81),IF(Assessment!C81,"TRUE","FALSE"),UPPER(TRIM(Assessment!C81&amp;"")))=UPPER(TRIM($D26&amp;"")),1,0)</f>
        <v>0</v>
      </c>
    </row>
    <row r="27" spans="1:6" x14ac:dyDescent="0.4">
      <c r="A27">
        <v>26</v>
      </c>
      <c r="B27" t="s">
        <v>16</v>
      </c>
      <c r="C27" t="s">
        <v>93</v>
      </c>
      <c r="D27" t="s">
        <v>94</v>
      </c>
      <c r="E27">
        <f>Assessment!C83</f>
        <v>0</v>
      </c>
      <c r="F27">
        <f>IF(IF(ISLOGICAL(Assessment!C83),IF(Assessment!C83,"TRUE","FALSE"),UPPER(TRIM(Assessment!C83&amp;"")))=UPPER(TRIM($D27&amp;"")),1,0)</f>
        <v>0</v>
      </c>
    </row>
    <row r="28" spans="1:6" x14ac:dyDescent="0.4">
      <c r="A28">
        <v>27</v>
      </c>
      <c r="B28" t="s">
        <v>16</v>
      </c>
      <c r="C28" t="s">
        <v>93</v>
      </c>
      <c r="D28" t="s">
        <v>94</v>
      </c>
      <c r="E28">
        <f>Assessment!C85</f>
        <v>0</v>
      </c>
      <c r="F28">
        <f>IF(IF(ISLOGICAL(Assessment!C85),IF(Assessment!C85,"TRUE","FALSE"),UPPER(TRIM(Assessment!C85&amp;"")))=UPPER(TRIM($D28&amp;"")),1,0)</f>
        <v>0</v>
      </c>
    </row>
    <row r="29" spans="1:6" x14ac:dyDescent="0.4">
      <c r="A29">
        <v>28</v>
      </c>
      <c r="B29" t="s">
        <v>16</v>
      </c>
      <c r="C29" t="s">
        <v>97</v>
      </c>
      <c r="D29" t="s">
        <v>98</v>
      </c>
      <c r="E29">
        <f>Assessment!C87</f>
        <v>0</v>
      </c>
      <c r="F29">
        <f>IF(IF(ISLOGICAL(Assessment!C87),IF(Assessment!C87,"TRUE","FALSE"),UPPER(TRIM(Assessment!C87&amp;"")))=UPPER(TRIM($D29&amp;"")),1,0)</f>
        <v>0</v>
      </c>
    </row>
    <row r="30" spans="1:6" x14ac:dyDescent="0.4">
      <c r="A30">
        <v>29</v>
      </c>
      <c r="B30" t="s">
        <v>17</v>
      </c>
      <c r="C30" t="s">
        <v>93</v>
      </c>
      <c r="D30" t="s">
        <v>94</v>
      </c>
      <c r="E30">
        <f>Assessment!C90</f>
        <v>0</v>
      </c>
      <c r="F30">
        <f>IF(IF(ISLOGICAL(Assessment!C90),IF(Assessment!C90,"TRUE","FALSE"),UPPER(TRIM(Assessment!C90&amp;"")))=UPPER(TRIM($D30&amp;"")),1,0)</f>
        <v>0</v>
      </c>
    </row>
    <row r="31" spans="1:6" x14ac:dyDescent="0.4">
      <c r="A31">
        <v>30</v>
      </c>
      <c r="B31" t="s">
        <v>17</v>
      </c>
      <c r="C31" t="s">
        <v>93</v>
      </c>
      <c r="D31" t="s">
        <v>94</v>
      </c>
      <c r="E31">
        <f>Assessment!C92</f>
        <v>0</v>
      </c>
      <c r="F31">
        <f>IF(IF(ISLOGICAL(Assessment!C92),IF(Assessment!C92,"TRUE","FALSE"),UPPER(TRIM(Assessment!C92&amp;"")))=UPPER(TRIM($D31&amp;"")),1,0)</f>
        <v>0</v>
      </c>
    </row>
    <row r="32" spans="1:6" x14ac:dyDescent="0.4">
      <c r="A32">
        <v>31</v>
      </c>
      <c r="B32" t="s">
        <v>17</v>
      </c>
      <c r="C32" t="s">
        <v>97</v>
      </c>
      <c r="D32" t="s">
        <v>98</v>
      </c>
      <c r="E32">
        <f>Assessment!C94</f>
        <v>0</v>
      </c>
      <c r="F32">
        <f>IF(IF(ISLOGICAL(Assessment!C94),IF(Assessment!C94,"TRUE","FALSE"),UPPER(TRIM(Assessment!C94&amp;"")))=UPPER(TRIM($D32&amp;"")),1,0)</f>
        <v>0</v>
      </c>
    </row>
    <row r="33" spans="1:6" x14ac:dyDescent="0.4">
      <c r="A33">
        <v>32</v>
      </c>
      <c r="B33" t="s">
        <v>17</v>
      </c>
      <c r="C33" t="s">
        <v>93</v>
      </c>
      <c r="D33" t="s">
        <v>94</v>
      </c>
      <c r="E33">
        <f>Assessment!C96</f>
        <v>0</v>
      </c>
      <c r="F33">
        <f>IF(IF(ISLOGICAL(Assessment!C96),IF(Assessment!C96,"TRUE","FALSE"),UPPER(TRIM(Assessment!C96&amp;"")))=UPPER(TRIM($D33&amp;"")),1,0)</f>
        <v>0</v>
      </c>
    </row>
    <row r="34" spans="1:6" x14ac:dyDescent="0.4">
      <c r="A34">
        <v>33</v>
      </c>
      <c r="B34" t="s">
        <v>18</v>
      </c>
      <c r="C34" t="s">
        <v>93</v>
      </c>
      <c r="D34" t="s">
        <v>94</v>
      </c>
      <c r="E34">
        <f>Assessment!C99</f>
        <v>0</v>
      </c>
      <c r="F34">
        <f>IF(IF(ISLOGICAL(Assessment!C99),IF(Assessment!C99,"TRUE","FALSE"),UPPER(TRIM(Assessment!C99&amp;"")))=UPPER(TRIM($D34&amp;"")),1,0)</f>
        <v>0</v>
      </c>
    </row>
    <row r="35" spans="1:6" x14ac:dyDescent="0.4">
      <c r="A35">
        <v>34</v>
      </c>
      <c r="B35" t="s">
        <v>18</v>
      </c>
      <c r="C35" t="s">
        <v>93</v>
      </c>
      <c r="D35" t="s">
        <v>94</v>
      </c>
      <c r="E35">
        <f>Assessment!C101</f>
        <v>0</v>
      </c>
      <c r="F35">
        <f>IF(IF(ISLOGICAL(Assessment!C101),IF(Assessment!C101,"TRUE","FALSE"),UPPER(TRIM(Assessment!C101&amp;"")))=UPPER(TRIM($D35&amp;"")),1,0)</f>
        <v>0</v>
      </c>
    </row>
    <row r="36" spans="1:6" x14ac:dyDescent="0.4">
      <c r="A36">
        <v>35</v>
      </c>
      <c r="B36" t="s">
        <v>18</v>
      </c>
      <c r="C36" t="s">
        <v>97</v>
      </c>
      <c r="D36" t="s">
        <v>98</v>
      </c>
      <c r="E36">
        <f>Assessment!C103</f>
        <v>0</v>
      </c>
      <c r="F36">
        <f>IF(IF(ISLOGICAL(Assessment!C103),IF(Assessment!C103,"TRUE","FALSE"),UPPER(TRIM(Assessment!C103&amp;"")))=UPPER(TRIM($D36&amp;"")),1,0)</f>
        <v>0</v>
      </c>
    </row>
    <row r="37" spans="1:6" x14ac:dyDescent="0.4">
      <c r="A37">
        <v>36</v>
      </c>
      <c r="B37" t="s">
        <v>18</v>
      </c>
      <c r="C37" t="s">
        <v>93</v>
      </c>
      <c r="D37" t="s">
        <v>94</v>
      </c>
      <c r="E37">
        <f>Assessment!C105</f>
        <v>0</v>
      </c>
      <c r="F37">
        <f>IF(IF(ISLOGICAL(Assessment!C105),IF(Assessment!C105,"TRUE","FALSE"),UPPER(TRIM(Assessment!C105&amp;"")))=UPPER(TRIM($D37&amp;"")),1,0)</f>
        <v>0</v>
      </c>
    </row>
    <row r="38" spans="1:6" x14ac:dyDescent="0.4">
      <c r="A38">
        <v>37</v>
      </c>
      <c r="B38" t="s">
        <v>19</v>
      </c>
      <c r="C38" t="s">
        <v>93</v>
      </c>
      <c r="D38" t="s">
        <v>94</v>
      </c>
      <c r="E38">
        <f>Assessment!C108</f>
        <v>0</v>
      </c>
      <c r="F38">
        <f>IF(IF(ISLOGICAL(Assessment!C108),IF(Assessment!C108,"TRUE","FALSE"),UPPER(TRIM(Assessment!C108&amp;"")))=UPPER(TRIM($D38&amp;"")),1,0)</f>
        <v>0</v>
      </c>
    </row>
    <row r="39" spans="1:6" x14ac:dyDescent="0.4">
      <c r="A39">
        <v>38</v>
      </c>
      <c r="B39" t="s">
        <v>19</v>
      </c>
      <c r="C39" t="s">
        <v>93</v>
      </c>
      <c r="D39" t="s">
        <v>94</v>
      </c>
      <c r="E39">
        <f>Assessment!C110</f>
        <v>0</v>
      </c>
      <c r="F39">
        <f>IF(IF(ISLOGICAL(Assessment!C110),IF(Assessment!C110,"TRUE","FALSE"),UPPER(TRIM(Assessment!C110&amp;"")))=UPPER(TRIM($D39&amp;"")),1,0)</f>
        <v>0</v>
      </c>
    </row>
    <row r="40" spans="1:6" x14ac:dyDescent="0.4">
      <c r="A40">
        <v>39</v>
      </c>
      <c r="B40" t="s">
        <v>19</v>
      </c>
      <c r="C40" t="s">
        <v>97</v>
      </c>
      <c r="D40" t="s">
        <v>98</v>
      </c>
      <c r="E40">
        <f>Assessment!C112</f>
        <v>0</v>
      </c>
      <c r="F40">
        <f>IF(IF(ISLOGICAL(Assessment!C112),IF(Assessment!C112,"TRUE","FALSE"),UPPER(TRIM(Assessment!C112&amp;"")))=UPPER(TRIM($D40&amp;"")),1,0)</f>
        <v>0</v>
      </c>
    </row>
    <row r="41" spans="1:6" x14ac:dyDescent="0.4">
      <c r="A41">
        <v>40</v>
      </c>
      <c r="B41" t="s">
        <v>19</v>
      </c>
      <c r="C41" t="s">
        <v>93</v>
      </c>
      <c r="D41" t="s">
        <v>94</v>
      </c>
      <c r="E41">
        <f>Assessment!C114</f>
        <v>0</v>
      </c>
      <c r="F41">
        <f>IF(IF(ISLOGICAL(Assessment!C114),IF(Assessment!C114,"TRUE","FALSE"),UPPER(TRIM(Assessment!C114&amp;"")))=UPPER(TRIM($D41&amp;"")),1,0)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2026-05-23T22:13:36Z</dcterms:created>
  <dcterms:modified xsi:type="dcterms:W3CDTF">2026-05-23T22:32:13Z</dcterms:modified>
  <dc:language>en-US</dc:language>
</cp:coreProperties>
</file>