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fwexcel-my.sharepoint.com/personal/matt_dfwexcel_com/Documents/Documents/claude/Excel Class Advisor/Excel Class Advisor/"/>
    </mc:Choice>
  </mc:AlternateContent>
  <xr:revisionPtr revIDLastSave="4" documentId="11_54552CD55CAA63F45238D9AA7C852577215519D4" xr6:coauthVersionLast="47" xr6:coauthVersionMax="47" xr10:uidLastSave="{82C44742-9211-47E1-AAF4-3F5D0C6BF4D9}"/>
  <bookViews>
    <workbookView xWindow="18144" yWindow="-25920" windowWidth="23232" windowHeight="25296" tabRatio="500" xr2:uid="{00000000-000D-0000-FFFF-FFFF00000000}"/>
  </bookViews>
  <sheets>
    <sheet name="Assessment" sheetId="1" r:id="rId1"/>
    <sheet name="Your Results" sheetId="2" r:id="rId2"/>
    <sheet name="Key" sheetId="3" state="hidden" r:id="rId3"/>
  </sheets>
  <definedNames>
    <definedName name="_xlnm.Print_Area" localSheetId="0">Assessment!$A$1:$C$116</definedName>
    <definedName name="_xlnm.Print_Area" localSheetId="1">'Your Results'!$A$1:$F$32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1" i="3" l="1"/>
  <c r="E41" i="3"/>
  <c r="F40" i="3"/>
  <c r="E40" i="3"/>
  <c r="F39" i="3"/>
  <c r="E39" i="3"/>
  <c r="F38" i="3"/>
  <c r="E38" i="3"/>
  <c r="F37" i="3"/>
  <c r="E37" i="3"/>
  <c r="F36" i="3"/>
  <c r="E36" i="3"/>
  <c r="F35" i="3"/>
  <c r="E35" i="3"/>
  <c r="F34" i="3"/>
  <c r="E34" i="3"/>
  <c r="F33" i="3"/>
  <c r="E33" i="3"/>
  <c r="F32" i="3"/>
  <c r="E32" i="3"/>
  <c r="F31" i="3"/>
  <c r="E31" i="3"/>
  <c r="F30" i="3"/>
  <c r="E30" i="3"/>
  <c r="F29" i="3"/>
  <c r="E29" i="3"/>
  <c r="F28" i="3"/>
  <c r="E28" i="3"/>
  <c r="F27" i="3"/>
  <c r="E27" i="3"/>
  <c r="F26" i="3"/>
  <c r="E26" i="3"/>
  <c r="F25" i="3"/>
  <c r="E25" i="3"/>
  <c r="F24" i="3"/>
  <c r="E24" i="3"/>
  <c r="F23" i="3"/>
  <c r="E23" i="3"/>
  <c r="F22" i="3"/>
  <c r="E22" i="3"/>
  <c r="F21" i="3"/>
  <c r="E21" i="3"/>
  <c r="F20" i="3"/>
  <c r="E20" i="3"/>
  <c r="F19" i="3"/>
  <c r="E19" i="3"/>
  <c r="F18" i="3"/>
  <c r="E18" i="3"/>
  <c r="F17" i="3"/>
  <c r="E17" i="3"/>
  <c r="F16" i="3"/>
  <c r="E16" i="3"/>
  <c r="F15" i="3"/>
  <c r="E15" i="3"/>
  <c r="F14" i="3"/>
  <c r="E14" i="3"/>
  <c r="F13" i="3"/>
  <c r="E13" i="3"/>
  <c r="F12" i="3"/>
  <c r="E12" i="3"/>
  <c r="M11" i="3"/>
  <c r="D28" i="2" s="1"/>
  <c r="L11" i="3"/>
  <c r="K11" i="3"/>
  <c r="F11" i="3"/>
  <c r="C21" i="2" s="1"/>
  <c r="E11" i="3"/>
  <c r="M10" i="3"/>
  <c r="L10" i="3"/>
  <c r="K10" i="3"/>
  <c r="F10" i="3"/>
  <c r="E10" i="3"/>
  <c r="M9" i="3"/>
  <c r="L9" i="3"/>
  <c r="E26" i="2" s="1"/>
  <c r="K9" i="3"/>
  <c r="F9" i="3"/>
  <c r="E9" i="3"/>
  <c r="M8" i="3"/>
  <c r="L8" i="3"/>
  <c r="K8" i="3"/>
  <c r="F8" i="3"/>
  <c r="E8" i="3"/>
  <c r="M7" i="3"/>
  <c r="D24" i="2" s="1"/>
  <c r="L7" i="3"/>
  <c r="K7" i="3"/>
  <c r="F7" i="3"/>
  <c r="E7" i="3"/>
  <c r="M6" i="3"/>
  <c r="D23" i="2" s="1"/>
  <c r="K6" i="3"/>
  <c r="L6" i="3" s="1"/>
  <c r="E23" i="2" s="1"/>
  <c r="F6" i="3"/>
  <c r="E6" i="3"/>
  <c r="M5" i="3"/>
  <c r="D22" i="2" s="1"/>
  <c r="L5" i="3"/>
  <c r="K5" i="3"/>
  <c r="F5" i="3"/>
  <c r="C19" i="2" s="1"/>
  <c r="E5" i="3"/>
  <c r="M4" i="3"/>
  <c r="L4" i="3"/>
  <c r="K4" i="3"/>
  <c r="H4" i="3"/>
  <c r="F27" i="2" s="1"/>
  <c r="F4" i="3"/>
  <c r="E4" i="3"/>
  <c r="M3" i="3"/>
  <c r="D20" i="2" s="1"/>
  <c r="K3" i="3"/>
  <c r="L3" i="3" s="1"/>
  <c r="E20" i="2" s="1"/>
  <c r="F3" i="3"/>
  <c r="E3" i="3"/>
  <c r="M2" i="3"/>
  <c r="K2" i="3"/>
  <c r="H7" i="3" s="1"/>
  <c r="F2" i="3"/>
  <c r="H2" i="3" s="1"/>
  <c r="H3" i="3" s="1"/>
  <c r="E2" i="3"/>
  <c r="H1" i="3"/>
  <c r="F28" i="2"/>
  <c r="E28" i="2"/>
  <c r="C28" i="2"/>
  <c r="E27" i="2"/>
  <c r="D27" i="2"/>
  <c r="C27" i="2"/>
  <c r="F26" i="2"/>
  <c r="D26" i="2"/>
  <c r="C26" i="2"/>
  <c r="E25" i="2"/>
  <c r="D25" i="2"/>
  <c r="C25" i="2"/>
  <c r="F24" i="2"/>
  <c r="E24" i="2"/>
  <c r="C24" i="2"/>
  <c r="C23" i="2"/>
  <c r="F22" i="2"/>
  <c r="E22" i="2"/>
  <c r="C22" i="2"/>
  <c r="E21" i="2"/>
  <c r="D21" i="2"/>
  <c r="F20" i="2"/>
  <c r="C20" i="2"/>
  <c r="D19" i="2"/>
  <c r="B15" i="2"/>
  <c r="C14" i="2"/>
  <c r="C10" i="2"/>
  <c r="C9" i="2"/>
  <c r="C6" i="2"/>
  <c r="C5" i="2"/>
  <c r="C4" i="2"/>
  <c r="A8" i="1"/>
  <c r="H8" i="3" l="1"/>
  <c r="C11" i="2"/>
  <c r="L2" i="3"/>
  <c r="E19" i="2" s="1"/>
  <c r="F19" i="2"/>
  <c r="F21" i="2"/>
  <c r="F23" i="2"/>
  <c r="F25" i="2"/>
</calcChain>
</file>

<file path=xl/sharedStrings.xml><?xml version="1.0" encoding="utf-8"?>
<sst xmlns="http://schemas.openxmlformats.org/spreadsheetml/2006/main" count="255" uniqueCount="104">
  <si>
    <t>Excel Power Query &amp; Power Pivot  -  Placement Assessment</t>
  </si>
  <si>
    <t>Find out if our Power Query &amp; Power Pivot class is the right fit for you.  Excel Experts - dfwexcel.com</t>
  </si>
  <si>
    <t>Your name:</t>
  </si>
  <si>
    <t>Date:</t>
  </si>
  <si>
    <t>This assessment has two short parts.  PART 1: rate your own skills in each area.  PART 2: a 40-question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</si>
  <si>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</si>
  <si>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</si>
  <si>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</si>
  <si>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</si>
  <si>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</si>
  <si>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Power Query Basics</t>
  </si>
  <si>
    <t>Data Sources &amp; Connectors</t>
  </si>
  <si>
    <t>Common Transformations</t>
  </si>
  <si>
    <t>Shaping Data (Split, Unpivot, Group By)</t>
  </si>
  <si>
    <t>Combining Queries (Append &amp; Merge)</t>
  </si>
  <si>
    <t>Refresh, Load Options &amp; M</t>
  </si>
  <si>
    <t>Power Pivot &amp; the Data Model</t>
  </si>
  <si>
    <t>Relationships &amp; Star Schema</t>
  </si>
  <si>
    <t>Measures &amp; DAX Basics</t>
  </si>
  <si>
    <t>CALCULATE &amp; Time Intelligence</t>
  </si>
  <si>
    <t>PART 2 - Knowledge Check (40 questions)</t>
  </si>
  <si>
    <t>Pick the best answer from the drop-down in the 'Your Answer' column.</t>
  </si>
  <si>
    <t>Question</t>
  </si>
  <si>
    <t>Your Answer</t>
  </si>
  <si>
    <t>Q1. Power Query in Excel lives under which ribbon area?
     A) Data &gt; Get &amp; Transform Data
     B) Home &gt; Styles
     C) Insert &gt; Charts
     D) Review</t>
  </si>
  <si>
    <t>Q2. Power Query is mainly used to:
     A) Import, clean and reshape data before loading it
     B) Draw charts
     C) Write VBA code
     D) Print faster</t>
  </si>
  <si>
    <t>Q3. Power Query records each step so the whole clean-up can be re-run automatically when the data changes.
     (choose True or False)</t>
  </si>
  <si>
    <t>Q4. The window where you build and edit query steps is the:
     A) Power Query Editor
     B) Visual Basic Editor
     C) Name Manager
     D) PivotTable Field List</t>
  </si>
  <si>
    <t>Q5. Power Query can import data from:
     A) Files, folders, databases and the web
     B) Only the current workbook
     C) Only CSV files
     D) Only typed-in data</t>
  </si>
  <si>
    <t>Q6. The 'From Folder' connector is useful to:
     A) Combine many similarly-structured files at once
     B) Delete a folder
     C) Rename files
     D) Print a folder</t>
  </si>
  <si>
    <t>Q7. When connecting to a source you can choose to load the data or just create a connection.
     (choose True or False)</t>
  </si>
  <si>
    <t>Q8. Connecting to a database with Power Query creates:
     A) A refreshable query/connection
     B) A permanent copy that never updates
     C) A macro
     D) A chart</t>
  </si>
  <si>
    <t>Q9. Setting a column's data type (e.g., Date) matters because:
     A) Later steps and calculations depend on correct types
     B) It changes the font
     C) It hides the column
     D) It deletes the column</t>
  </si>
  <si>
    <t>Q10. To keep only rows where Region = West, you:
     A) Use the column filter in the Editor
     B) Delete other worksheets
     C) Use VLOOKUP
     D) Record a macro</t>
  </si>
  <si>
    <t>Q11. 'Choose Columns' / 'Remove Columns' is used to:
     A) Keep only the columns you need
     B) Total the columns
     C) Sort the rows
     D) Merge files</t>
  </si>
  <si>
    <t>Q12. Every transformation appears under 'Applied Steps' and can be edited or deleted later.
     (choose True or False)</t>
  </si>
  <si>
    <t>Q13. 'Split Column by Delimiter' is used to:
     A) Break one column into several (e.g., First and Last name)
     B) Combine columns
     C) Delete a column
     D) Add a total row</t>
  </si>
  <si>
    <t>Q14. The Unpivot feature is used to:
     A) Turn wide columns (Jan, Feb, Mar) into a tall Attribute/Value layout
     B) Create a PivotTable
     C) Delete rows
     D) Sort the data</t>
  </si>
  <si>
    <t>Q15. 'Group By' in Power Query:
     A) Aggregates rows (e.g., total sales per region)
     B) Changes the theme
     C) Splits a column
     D) Adds a slicer</t>
  </si>
  <si>
    <t>Q16. Unpivoting messy cross-tab data is a common step to make it analysis-ready.
     (choose True or False)</t>
  </si>
  <si>
    <t>Q17. Appending two queries:
     A) Stacks their rows (one set on top of the other)
     B) Joins them side-by-side on a key
     C) Only removes duplicates
     D) Creates a chart</t>
  </si>
  <si>
    <t>Q18. Merging two queries:
     A) Joins them side-by-side based on a matching key column
     B) Stacks their rows
     C) Splits a column
     D) Groups rows</t>
  </si>
  <si>
    <t>Q19. Append is the right choice when two tables:
     A) Have the same columns but different rows (e.g., Jan and Feb sales)
     B) Need to be joined on an ID
     C) Need a chart
     D) Need formatting</t>
  </si>
  <si>
    <t>Q20. A Merge in Power Query is conceptually similar to a VLOOKUP or a database JOIN between two tables.
     (choose True or False)</t>
  </si>
  <si>
    <t>Q21. The language Power Query generates behind the scenes is:
     A) M
     B) DAX
     C) VBA
     D) HTML</t>
  </si>
  <si>
    <t>Q22. To update a query after the source changes you:
     A) Click Refresh (Data &gt; Refresh All)
     B) Rebuild it manually
     C) Restart Excel
     D) Do nothing</t>
  </si>
  <si>
    <t>Q23. 'Close &amp; Load To...' lets you load the result as:
     A) A Table, a PivotTable, or only a connection
     B) A picture
     C) A macro
     D) A PDF</t>
  </si>
  <si>
    <t>Q24. The M language used by Power Query is case-sensitive (e.g., for function names).
     (choose True or False)</t>
  </si>
  <si>
    <t>Q25. Power Pivot lets you:
     A) Build a data model from multiple tables and write DAX
     B) Only format cells
     C) Record macros
     D) Draw shapes</t>
  </si>
  <si>
    <t>Q26. The Data Model is valuable because it:
     A) Relates multiple tables without lots of VLOOKUPs
     B) Deletes data
     C) Hides sheets
     D) Prints faster</t>
  </si>
  <si>
    <t>Q27. Power Pivot / the Data Model can handle far larger data sets than fit comfortably on a worksheet.
     (choose True or False)</t>
  </si>
  <si>
    <t>Q28. You put a table into the Data Model by:
     A) Loading it with 'Add to Data Model' (via Power Query or Power Pivot)
     B) Copying it into a chart
     C) Printing it
     D) Renaming the sheet</t>
  </si>
  <si>
    <t>Q29. A relationship connects two tables on:
     A) A common key column (e.g., ProductID)
     B) Their colors
     C) Row height
     D) The file name</t>
  </si>
  <si>
    <t>Q30. A 'star schema' typically has:
     A) A central fact table related to several dimension (lookup) tables
     B) Only one table
     C) No relationships
     D) Only charts</t>
  </si>
  <si>
    <t>Q31. With relationships in the Data Model, one PivotTable can use fields from several related tables at once.
     (choose True or False)</t>
  </si>
  <si>
    <t>Q32. A one-to-many relationship usually runs from:
     A) A dimension/lookup table (one) to a fact table (many)
     B) Fact to fact
     C) Always many to many
     D) It does not matter</t>
  </si>
  <si>
    <t>Q33. DAX is the formula language used in:
     A) Power Pivot / the Data Model
     B) Power Query
     C) VBA
     D) Word</t>
  </si>
  <si>
    <t>Q34. A measure such as Total Sales := SUM(Sales[Amount]) is:
     A) A reusable calculation evaluated in the PivotTable's filter context
     B) A static number
     C) A chart
     D) A macro</t>
  </si>
  <si>
    <t>Q35. DAX SUMX differs from SUM because it:
     A) Iterates row by row, evaluating an expression for each row, then sums
     B) Is identical to SUM
     C) Only counts blanks
     D) Sorts the data</t>
  </si>
  <si>
    <t>Q36. A measure recalculates automatically based on the rows, columns and filters of the PivotTable.
     (choose True or False)</t>
  </si>
  <si>
    <t>Q37. The DAX CALCULATE function is powerful because it:
     A) Modifies or adds filters to a calculation
     B) Draws charts
     C) Deletes rows
     D) Renames tables</t>
  </si>
  <si>
    <t>Q38. Time-intelligence functions (e.g., TOTALYTD, SAMEPERIODLASTYEAR) generally require:
     A) A proper Date table marked as a date table
     B) No dates at all
     C) A macro
     D) Only a slicer</t>
  </si>
  <si>
    <t>Q39. DAX distinguishes a calculated column (computed row-by-row and stored) from a measure (computed on the fly in context).
     (choose True or False)</t>
  </si>
  <si>
    <t>Q40. DAX RELATED() is used to:
     A) Pull a value from a related table across a relationship
     B) Delete a relationship
     C) Create a chart
     D) Sort a column</t>
  </si>
  <si>
    <t>© 2026 Excel Spreadsheet Pros LLC</t>
  </si>
  <si>
    <t>Your Results</t>
  </si>
  <si>
    <t>Excel Power Query &amp; Power Pivot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</si>
  <si>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</si>
  <si>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</si>
  <si>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</si>
  <si>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</si>
  <si>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</si>
  <si>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</si>
  <si>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</si>
  <si>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</si>
  <si>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Excel Power Query &amp; Power Pivot material</t>
  </si>
  <si>
    <t>Recommended class:</t>
  </si>
  <si>
    <t>Topic-by-Topic Breakdown</t>
  </si>
  <si>
    <t>Topic</t>
  </si>
  <si>
    <t>Quiz</t>
  </si>
  <si>
    <t>Self-rating</t>
  </si>
  <si>
    <t>Combined</t>
  </si>
  <si>
    <t>Result</t>
  </si>
  <si>
    <t>Focus areas are topics where your combined score is under 70%. The Excel Power Query &amp; Power Pivot class covers these in depth. See the full schedule at dfwexcel.com/microsoft-excel-training-public-classes.</t>
  </si>
  <si>
    <t>Q</t>
  </si>
  <si>
    <t>Type</t>
  </si>
  <si>
    <t>Correct</t>
  </si>
  <si>
    <t>Student</t>
  </si>
  <si>
    <t>Score</t>
  </si>
  <si>
    <t>answered_quiz</t>
  </si>
  <si>
    <t>SelfPts</t>
  </si>
  <si>
    <t>SelfPct</t>
  </si>
  <si>
    <t>SelfText</t>
  </si>
  <si>
    <t>MC</t>
  </si>
  <si>
    <t>A</t>
  </si>
  <si>
    <t>correct</t>
  </si>
  <si>
    <t>quiz_pct</t>
  </si>
  <si>
    <t>TF</t>
  </si>
  <si>
    <t>True</t>
  </si>
  <si>
    <t>rated_self</t>
  </si>
  <si>
    <t>w_quiz</t>
  </si>
  <si>
    <t>w_self</t>
  </si>
  <si>
    <t>self_pct</t>
  </si>
  <si>
    <t>combined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</si>
</sst>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charset val="1"/>
    </font>
    <font>
      <b/>
      <sz val="16"/>
      <color rgb="FF155F3B"/>
      <name val="Arial"/>
      <family val="2"/>
    </font>
    <font>
      <sz val="10.5"/>
      <color rgb="FF647084"/>
      <name val="Arial"/>
      <family val="2"/>
    </font>
    <font>
      <b/>
      <sz val="10"/>
      <color rgb="FF1F2933"/>
      <name val="Arial"/>
      <family val="2"/>
    </font>
    <font>
      <i/>
      <sz val="9.5"/>
      <color rgb="FF1F2933"/>
      <name val="Arial"/>
      <family val="2"/>
    </font>
    <font>
      <b/>
      <sz val="10"/>
      <color rgb="FF155F3B"/>
      <name val="Arial"/>
      <family val="2"/>
    </font>
    <font>
      <b/>
      <sz val="11.5"/>
      <color rgb="FFFFFFFF"/>
      <name val="Arial"/>
      <family val="2"/>
    </font>
    <font>
      <b/>
      <sz val="9.5"/>
      <color rgb="FF155F3B"/>
      <name val="Arial"/>
      <family val="2"/>
    </font>
    <font>
      <b/>
      <sz val="10"/>
      <color rgb="FFFFFFFF"/>
      <name val="Arial"/>
      <family val="2"/>
    </font>
    <font>
      <b/>
      <sz val="10"/>
      <color rgb="FF647084"/>
      <name val="Arial"/>
      <family val="2"/>
    </font>
    <font>
      <sz val="10"/>
      <color rgb="FF1F2933"/>
      <name val="Arial"/>
      <family val="2"/>
    </font>
    <font>
      <i/>
      <sz val="9.5"/>
      <color rgb="FF647084"/>
      <name val="Arial"/>
      <family val="2"/>
    </font>
    <font>
      <b/>
      <sz val="11"/>
      <color rgb="FF155F3B"/>
      <name val="Arial"/>
      <family val="2"/>
    </font>
    <font>
      <b/>
      <sz val="11"/>
      <color rgb="FF1F2933"/>
      <name val="Arial"/>
      <family val="2"/>
    </font>
    <font>
      <sz val="8.5"/>
      <color rgb="FF647084"/>
      <name val="Arial"/>
      <family val="2"/>
    </font>
    <font>
      <b/>
      <sz val="18"/>
      <color rgb="FF155F3B"/>
      <name val="Arial"/>
      <family val="2"/>
    </font>
    <font>
      <sz val="10"/>
      <color rgb="FF647084"/>
      <name val="Arial"/>
      <family val="2"/>
    </font>
    <font>
      <b/>
      <sz val="12"/>
      <color rgb="FFFFFFFF"/>
      <name val="Arial"/>
      <family val="2"/>
    </font>
    <font>
      <b/>
      <sz val="13"/>
      <color rgb="FF155F3B"/>
      <name val="Arial"/>
      <family val="2"/>
    </font>
    <font>
      <i/>
      <sz val="8.5"/>
      <color rgb="FF647084"/>
      <name val="Arial"/>
      <family val="2"/>
    </font>
    <font>
      <sz val="9.5"/>
      <color rgb="FF647084"/>
      <name val="Arial"/>
      <family val="2"/>
    </font>
    <font>
      <b/>
      <sz val="12"/>
      <color rgb="FFF4A900"/>
      <name val="Arial"/>
      <family val="2"/>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7">
    <xf numFmtId="0" fontId="0" fillId="0" borderId="0" xfId="0"/>
    <xf numFmtId="0" fontId="10" fillId="0" borderId="0" xfId="0" applyFont="1" applyAlignment="1">
      <alignment vertical="center" wrapText="1"/>
    </xf>
    <xf numFmtId="0" fontId="17" fillId="3" borderId="0" xfId="0" applyFont="1" applyFill="1" applyAlignment="1">
      <alignment vertical="center" indent="1"/>
    </xf>
    <xf numFmtId="0" fontId="10" fillId="0" borderId="0" xfId="0" applyFont="1"/>
    <xf numFmtId="0" fontId="16" fillId="0" borderId="0" xfId="0" applyFont="1"/>
    <xf numFmtId="0" fontId="15" fillId="0" borderId="0" xfId="0" applyFont="1"/>
    <xf numFmtId="0" fontId="14" fillId="0" borderId="0" xfId="0" applyFont="1" applyAlignment="1">
      <alignment horizontal="center"/>
    </xf>
    <xf numFmtId="0" fontId="12" fillId="4" borderId="0" xfId="0" applyFont="1" applyFill="1" applyAlignment="1">
      <alignment vertical="center" indent="1"/>
    </xf>
    <xf numFmtId="0" fontId="11" fillId="0" borderId="0" xfId="0" applyFont="1"/>
    <xf numFmtId="0" fontId="7" fillId="4" borderId="0" xfId="0" applyFont="1" applyFill="1" applyAlignment="1">
      <alignment vertical="center" indent="1"/>
    </xf>
    <xf numFmtId="0" fontId="6" fillId="3" borderId="0" xfId="0" applyFont="1" applyFill="1" applyAlignment="1">
      <alignment vertical="center" indent="1"/>
    </xf>
    <xf numFmtId="0" fontId="5" fillId="0" borderId="0" xfId="0" applyFont="1"/>
    <xf numFmtId="0" fontId="4" fillId="0" borderId="0" xfId="0" applyFont="1" applyAlignment="1">
      <alignment vertical="top" wrapText="1"/>
    </xf>
    <xf numFmtId="0" fontId="2" fillId="0" borderId="0" xfId="0" applyFont="1"/>
    <xf numFmtId="0" fontId="1"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0"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8" fillId="0" borderId="0" xfId="0" applyFont="1" applyAlignment="1">
      <alignment vertical="center" wrapText="1"/>
    </xf>
    <xf numFmtId="0" fontId="19" fillId="0" borderId="0" xfId="0" applyFont="1"/>
    <xf numFmtId="0" fontId="20" fillId="0" borderId="0" xfId="0" applyFont="1" applyAlignment="1">
      <alignment vertical="center" wrapText="1"/>
    </xf>
    <xf numFmtId="0" fontId="21" fillId="0" borderId="0" xfId="0" applyFont="1" applyAlignment="1">
      <alignment vertical="center" wrapText="1"/>
    </xf>
    <xf numFmtId="0" fontId="10" fillId="0" borderId="0" xfId="0" applyFont="1" applyAlignment="1">
      <alignment vertical="top" wrapText="1"/>
    </xf>
    <xf numFmtId="0" fontId="11" fillId="0" borderId="0" xfId="0" applyFont="1" applyAlignment="1">
      <alignment vertical="top" wrapText="1"/>
    </xf>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6443889</xdr:colOff>
      <xdr:row>0</xdr:row>
      <xdr:rowOff>24086</xdr:rowOff>
    </xdr:from>
    <xdr:to>
      <xdr:col>3</xdr:col>
      <xdr:colOff>20383</xdr:colOff>
      <xdr:row>1</xdr:row>
      <xdr:rowOff>121611</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794409" y="24086"/>
          <a:ext cx="1638454" cy="356605"/>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108026</xdr:colOff>
      <xdr:row>0</xdr:row>
      <xdr:rowOff>85046</xdr:rowOff>
    </xdr:from>
    <xdr:to>
      <xdr:col>8</xdr:col>
      <xdr:colOff>485598</xdr:colOff>
      <xdr:row>1</xdr:row>
      <xdr:rowOff>154869</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760286" y="85046"/>
          <a:ext cx="161527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16"/>
  <sheetViews>
    <sheetView showGridLines="0" tabSelected="1" zoomScaleNormal="100" workbookViewId="0">
      <selection activeCell="G26" sqref="G26"/>
    </sheetView>
  </sheetViews>
  <sheetFormatPr defaultColWidth="8.69140625" defaultRowHeight="14.6" x14ac:dyDescent="0.4"/>
  <cols>
    <col min="1" max="1" width="5" customWidth="1"/>
    <col min="2" max="2" width="92" customWidth="1"/>
    <col min="3" max="3" width="22" customWidth="1"/>
  </cols>
  <sheetData>
    <row r="1" spans="1:3" ht="20.149999999999999" x14ac:dyDescent="0.5">
      <c r="A1" s="14" t="s">
        <v>0</v>
      </c>
      <c r="B1" s="14"/>
      <c r="C1" s="14"/>
    </row>
    <row r="2" spans="1:3" x14ac:dyDescent="0.4">
      <c r="A2" s="13" t="s">
        <v>1</v>
      </c>
      <c r="B2" s="13"/>
      <c r="C2" s="13"/>
    </row>
    <row r="3" spans="1:3" x14ac:dyDescent="0.4">
      <c r="B3" s="15" t="s">
        <v>2</v>
      </c>
      <c r="C3" s="16"/>
    </row>
    <row r="4" spans="1:3" x14ac:dyDescent="0.4">
      <c r="B4" s="15" t="s">
        <v>3</v>
      </c>
      <c r="C4" s="16"/>
    </row>
    <row r="6" spans="1:3" ht="57.75" customHeight="1" x14ac:dyDescent="0.4">
      <c r="A6" s="12" t="s">
        <v>4</v>
      </c>
      <c r="B6" s="12"/>
      <c r="C6" s="12"/>
    </row>
    <row r="8" spans="1:3" x14ac:dyDescent="0.4">
      <c r="A8" s="11" t="str">
        <f>"You have rated "&amp;COUNTA(C12:C21)&amp;" of 10 skills and answered "&amp;COUNTA(C27:C114)&amp;" of 40 questions.  See the 'Your Results' tab."</f>
        <v>You have rated 0 of 10 skills and answered 0 of 40 questions.  See the 'Your Results' tab.</v>
      </c>
      <c r="B8" s="11"/>
      <c r="C8" s="11"/>
    </row>
    <row r="9" spans="1:3" ht="21.75" customHeight="1" x14ac:dyDescent="0.4">
      <c r="A9" s="10" t="s">
        <v>5</v>
      </c>
      <c r="B9" s="10"/>
      <c r="C9" s="10"/>
    </row>
    <row r="10" spans="1:3" ht="18" customHeight="1" x14ac:dyDescent="0.4">
      <c r="A10" s="9" t="s">
        <v>6</v>
      </c>
      <c r="B10" s="9"/>
      <c r="C10" s="9"/>
    </row>
    <row r="11" spans="1:3" ht="15.75" customHeight="1" x14ac:dyDescent="0.4">
      <c r="A11" s="17" t="s">
        <v>7</v>
      </c>
      <c r="B11" s="17" t="s">
        <v>8</v>
      </c>
      <c r="C11" s="17" t="s">
        <v>9</v>
      </c>
    </row>
    <row r="12" spans="1:3" ht="18" customHeight="1" x14ac:dyDescent="0.4">
      <c r="A12" s="18">
        <v>1</v>
      </c>
      <c r="B12" s="19" t="s">
        <v>10</v>
      </c>
      <c r="C12" s="20"/>
    </row>
    <row r="13" spans="1:3" ht="18" customHeight="1" x14ac:dyDescent="0.4">
      <c r="A13" s="18">
        <v>2</v>
      </c>
      <c r="B13" s="19" t="s">
        <v>11</v>
      </c>
      <c r="C13" s="20"/>
    </row>
    <row r="14" spans="1:3" ht="18" customHeight="1" x14ac:dyDescent="0.4">
      <c r="A14" s="18">
        <v>3</v>
      </c>
      <c r="B14" s="19" t="s">
        <v>12</v>
      </c>
      <c r="C14" s="20"/>
    </row>
    <row r="15" spans="1:3" ht="18" customHeight="1" x14ac:dyDescent="0.4">
      <c r="A15" s="18">
        <v>4</v>
      </c>
      <c r="B15" s="19" t="s">
        <v>13</v>
      </c>
      <c r="C15" s="20"/>
    </row>
    <row r="16" spans="1:3" ht="18" customHeight="1" x14ac:dyDescent="0.4">
      <c r="A16" s="18">
        <v>5</v>
      </c>
      <c r="B16" s="19" t="s">
        <v>14</v>
      </c>
      <c r="C16" s="20"/>
    </row>
    <row r="17" spans="1:3" ht="18" customHeight="1" x14ac:dyDescent="0.4">
      <c r="A17" s="18">
        <v>6</v>
      </c>
      <c r="B17" s="19" t="s">
        <v>15</v>
      </c>
      <c r="C17" s="20"/>
    </row>
    <row r="18" spans="1:3" ht="18" customHeight="1" x14ac:dyDescent="0.4">
      <c r="A18" s="18">
        <v>7</v>
      </c>
      <c r="B18" s="19" t="s">
        <v>16</v>
      </c>
      <c r="C18" s="20"/>
    </row>
    <row r="19" spans="1:3" ht="18" customHeight="1" x14ac:dyDescent="0.4">
      <c r="A19" s="18">
        <v>8</v>
      </c>
      <c r="B19" s="19" t="s">
        <v>17</v>
      </c>
      <c r="C19" s="20"/>
    </row>
    <row r="20" spans="1:3" ht="18" customHeight="1" x14ac:dyDescent="0.4">
      <c r="A20" s="18">
        <v>9</v>
      </c>
      <c r="B20" s="19" t="s">
        <v>18</v>
      </c>
      <c r="C20" s="20"/>
    </row>
    <row r="21" spans="1:3" ht="18" customHeight="1" x14ac:dyDescent="0.4">
      <c r="A21" s="18">
        <v>10</v>
      </c>
      <c r="B21" s="19" t="s">
        <v>19</v>
      </c>
      <c r="C21" s="20"/>
    </row>
    <row r="23" spans="1:3" ht="21.75" customHeight="1" x14ac:dyDescent="0.4">
      <c r="A23" s="10" t="s">
        <v>20</v>
      </c>
      <c r="B23" s="10"/>
      <c r="C23" s="10"/>
    </row>
    <row r="24" spans="1:3" x14ac:dyDescent="0.4">
      <c r="A24" s="8" t="s">
        <v>21</v>
      </c>
      <c r="B24" s="8"/>
      <c r="C24" s="8"/>
    </row>
    <row r="25" spans="1:3" ht="18" customHeight="1" x14ac:dyDescent="0.4">
      <c r="A25" s="17" t="s">
        <v>7</v>
      </c>
      <c r="B25" s="17" t="s">
        <v>22</v>
      </c>
      <c r="C25" s="17" t="s">
        <v>23</v>
      </c>
    </row>
    <row r="26" spans="1:3" ht="19.5" customHeight="1" x14ac:dyDescent="0.4">
      <c r="A26" s="7" t="s">
        <v>10</v>
      </c>
      <c r="B26" s="7"/>
      <c r="C26" s="7"/>
    </row>
    <row r="27" spans="1:3" ht="84" customHeight="1" x14ac:dyDescent="0.4">
      <c r="A27" s="21">
        <v>1</v>
      </c>
      <c r="B27" s="22" t="s">
        <v>24</v>
      </c>
      <c r="C27" s="23"/>
    </row>
    <row r="29" spans="1:3" ht="84" customHeight="1" x14ac:dyDescent="0.4">
      <c r="A29" s="21">
        <v>2</v>
      </c>
      <c r="B29" s="22" t="s">
        <v>25</v>
      </c>
      <c r="C29" s="23"/>
    </row>
    <row r="31" spans="1:3" ht="33.75" customHeight="1" x14ac:dyDescent="0.4">
      <c r="A31" s="21">
        <v>3</v>
      </c>
      <c r="B31" s="22" t="s">
        <v>26</v>
      </c>
      <c r="C31" s="23"/>
    </row>
    <row r="33" spans="1:3" ht="84" customHeight="1" x14ac:dyDescent="0.4">
      <c r="A33" s="21">
        <v>4</v>
      </c>
      <c r="B33" s="22" t="s">
        <v>27</v>
      </c>
      <c r="C33" s="23"/>
    </row>
    <row r="35" spans="1:3" ht="19.5" customHeight="1" x14ac:dyDescent="0.4">
      <c r="A35" s="7" t="s">
        <v>11</v>
      </c>
      <c r="B35" s="7"/>
      <c r="C35" s="7"/>
    </row>
    <row r="36" spans="1:3" ht="84" customHeight="1" x14ac:dyDescent="0.4">
      <c r="A36" s="21">
        <v>5</v>
      </c>
      <c r="B36" s="22" t="s">
        <v>28</v>
      </c>
      <c r="C36" s="23"/>
    </row>
    <row r="38" spans="1:3" ht="84" customHeight="1" x14ac:dyDescent="0.4">
      <c r="A38" s="21">
        <v>6</v>
      </c>
      <c r="B38" s="22" t="s">
        <v>29</v>
      </c>
      <c r="C38" s="23"/>
    </row>
    <row r="40" spans="1:3" ht="33.75" customHeight="1" x14ac:dyDescent="0.4">
      <c r="A40" s="21">
        <v>7</v>
      </c>
      <c r="B40" s="22" t="s">
        <v>30</v>
      </c>
      <c r="C40" s="23"/>
    </row>
    <row r="42" spans="1:3" ht="84" customHeight="1" x14ac:dyDescent="0.4">
      <c r="A42" s="21">
        <v>8</v>
      </c>
      <c r="B42" s="22" t="s">
        <v>31</v>
      </c>
      <c r="C42" s="23"/>
    </row>
    <row r="44" spans="1:3" ht="19.5" customHeight="1" x14ac:dyDescent="0.4">
      <c r="A44" s="7" t="s">
        <v>12</v>
      </c>
      <c r="B44" s="7"/>
      <c r="C44" s="7"/>
    </row>
    <row r="45" spans="1:3" ht="84" customHeight="1" x14ac:dyDescent="0.4">
      <c r="A45" s="21">
        <v>9</v>
      </c>
      <c r="B45" s="22" t="s">
        <v>32</v>
      </c>
      <c r="C45" s="23"/>
    </row>
    <row r="47" spans="1:3" ht="84" customHeight="1" x14ac:dyDescent="0.4">
      <c r="A47" s="21">
        <v>10</v>
      </c>
      <c r="B47" s="22" t="s">
        <v>33</v>
      </c>
      <c r="C47" s="23"/>
    </row>
    <row r="49" spans="1:3" ht="84" customHeight="1" x14ac:dyDescent="0.4">
      <c r="A49" s="21">
        <v>11</v>
      </c>
      <c r="B49" s="22" t="s">
        <v>34</v>
      </c>
      <c r="C49" s="23"/>
    </row>
    <row r="51" spans="1:3" ht="33.75" customHeight="1" x14ac:dyDescent="0.4">
      <c r="A51" s="21">
        <v>12</v>
      </c>
      <c r="B51" s="22" t="s">
        <v>35</v>
      </c>
      <c r="C51" s="23"/>
    </row>
    <row r="53" spans="1:3" ht="19.5" customHeight="1" x14ac:dyDescent="0.4">
      <c r="A53" s="7" t="s">
        <v>13</v>
      </c>
      <c r="B53" s="7"/>
      <c r="C53" s="7"/>
    </row>
    <row r="54" spans="1:3" ht="84" customHeight="1" x14ac:dyDescent="0.4">
      <c r="A54" s="21">
        <v>13</v>
      </c>
      <c r="B54" s="22" t="s">
        <v>36</v>
      </c>
      <c r="C54" s="23"/>
    </row>
    <row r="56" spans="1:3" ht="84" customHeight="1" x14ac:dyDescent="0.4">
      <c r="A56" s="21">
        <v>14</v>
      </c>
      <c r="B56" s="22" t="s">
        <v>37</v>
      </c>
      <c r="C56" s="23"/>
    </row>
    <row r="58" spans="1:3" ht="84" customHeight="1" x14ac:dyDescent="0.4">
      <c r="A58" s="21">
        <v>15</v>
      </c>
      <c r="B58" s="22" t="s">
        <v>38</v>
      </c>
      <c r="C58" s="23"/>
    </row>
    <row r="60" spans="1:3" ht="33.75" customHeight="1" x14ac:dyDescent="0.4">
      <c r="A60" s="21">
        <v>16</v>
      </c>
      <c r="B60" s="22" t="s">
        <v>39</v>
      </c>
      <c r="C60" s="23"/>
    </row>
    <row r="62" spans="1:3" ht="19.5" customHeight="1" x14ac:dyDescent="0.4">
      <c r="A62" s="7" t="s">
        <v>14</v>
      </c>
      <c r="B62" s="7"/>
      <c r="C62" s="7"/>
    </row>
    <row r="63" spans="1:3" ht="84" customHeight="1" x14ac:dyDescent="0.4">
      <c r="A63" s="21">
        <v>17</v>
      </c>
      <c r="B63" s="22" t="s">
        <v>40</v>
      </c>
      <c r="C63" s="23"/>
    </row>
    <row r="65" spans="1:3" ht="84" customHeight="1" x14ac:dyDescent="0.4">
      <c r="A65" s="21">
        <v>18</v>
      </c>
      <c r="B65" s="22" t="s">
        <v>41</v>
      </c>
      <c r="C65" s="23"/>
    </row>
    <row r="67" spans="1:3" ht="84" customHeight="1" x14ac:dyDescent="0.4">
      <c r="A67" s="21">
        <v>19</v>
      </c>
      <c r="B67" s="22" t="s">
        <v>42</v>
      </c>
      <c r="C67" s="23"/>
    </row>
    <row r="69" spans="1:3" ht="33.75" customHeight="1" x14ac:dyDescent="0.4">
      <c r="A69" s="21">
        <v>20</v>
      </c>
      <c r="B69" s="22" t="s">
        <v>43</v>
      </c>
      <c r="C69" s="23"/>
    </row>
    <row r="71" spans="1:3" ht="19.5" customHeight="1" x14ac:dyDescent="0.4">
      <c r="A71" s="7" t="s">
        <v>15</v>
      </c>
      <c r="B71" s="7"/>
      <c r="C71" s="7"/>
    </row>
    <row r="72" spans="1:3" ht="84" customHeight="1" x14ac:dyDescent="0.4">
      <c r="A72" s="21">
        <v>21</v>
      </c>
      <c r="B72" s="22" t="s">
        <v>44</v>
      </c>
      <c r="C72" s="23"/>
    </row>
    <row r="74" spans="1:3" ht="84" customHeight="1" x14ac:dyDescent="0.4">
      <c r="A74" s="21">
        <v>22</v>
      </c>
      <c r="B74" s="22" t="s">
        <v>45</v>
      </c>
      <c r="C74" s="23"/>
    </row>
    <row r="76" spans="1:3" ht="84" customHeight="1" x14ac:dyDescent="0.4">
      <c r="A76" s="21">
        <v>23</v>
      </c>
      <c r="B76" s="22" t="s">
        <v>46</v>
      </c>
      <c r="C76" s="23"/>
    </row>
    <row r="78" spans="1:3" ht="33.75" customHeight="1" x14ac:dyDescent="0.4">
      <c r="A78" s="21">
        <v>24</v>
      </c>
      <c r="B78" s="22" t="s">
        <v>47</v>
      </c>
      <c r="C78" s="23"/>
    </row>
    <row r="80" spans="1:3" ht="19.5" customHeight="1" x14ac:dyDescent="0.4">
      <c r="A80" s="7" t="s">
        <v>16</v>
      </c>
      <c r="B80" s="7"/>
      <c r="C80" s="7"/>
    </row>
    <row r="81" spans="1:3" ht="84" customHeight="1" x14ac:dyDescent="0.4">
      <c r="A81" s="21">
        <v>25</v>
      </c>
      <c r="B81" s="22" t="s">
        <v>48</v>
      </c>
      <c r="C81" s="23"/>
    </row>
    <row r="83" spans="1:3" ht="84" customHeight="1" x14ac:dyDescent="0.4">
      <c r="A83" s="21">
        <v>26</v>
      </c>
      <c r="B83" s="22" t="s">
        <v>49</v>
      </c>
      <c r="C83" s="23"/>
    </row>
    <row r="85" spans="1:3" ht="33.75" customHeight="1" x14ac:dyDescent="0.4">
      <c r="A85" s="21">
        <v>27</v>
      </c>
      <c r="B85" s="22" t="s">
        <v>50</v>
      </c>
      <c r="C85" s="23"/>
    </row>
    <row r="87" spans="1:3" ht="84" customHeight="1" x14ac:dyDescent="0.4">
      <c r="A87" s="21">
        <v>28</v>
      </c>
      <c r="B87" s="22" t="s">
        <v>51</v>
      </c>
      <c r="C87" s="23"/>
    </row>
    <row r="89" spans="1:3" ht="19.5" customHeight="1" x14ac:dyDescent="0.4">
      <c r="A89" s="7" t="s">
        <v>17</v>
      </c>
      <c r="B89" s="7"/>
      <c r="C89" s="7"/>
    </row>
    <row r="90" spans="1:3" ht="84" customHeight="1" x14ac:dyDescent="0.4">
      <c r="A90" s="21">
        <v>29</v>
      </c>
      <c r="B90" s="22" t="s">
        <v>52</v>
      </c>
      <c r="C90" s="23"/>
    </row>
    <row r="92" spans="1:3" ht="84" customHeight="1" x14ac:dyDescent="0.4">
      <c r="A92" s="21">
        <v>30</v>
      </c>
      <c r="B92" s="22" t="s">
        <v>53</v>
      </c>
      <c r="C92" s="23"/>
    </row>
    <row r="94" spans="1:3" ht="33.75" customHeight="1" x14ac:dyDescent="0.4">
      <c r="A94" s="21">
        <v>31</v>
      </c>
      <c r="B94" s="22" t="s">
        <v>54</v>
      </c>
      <c r="C94" s="23"/>
    </row>
    <row r="96" spans="1:3" ht="84" customHeight="1" x14ac:dyDescent="0.4">
      <c r="A96" s="21">
        <v>32</v>
      </c>
      <c r="B96" s="22" t="s">
        <v>55</v>
      </c>
      <c r="C96" s="23"/>
    </row>
    <row r="98" spans="1:3" ht="19.5" customHeight="1" x14ac:dyDescent="0.4">
      <c r="A98" s="7" t="s">
        <v>18</v>
      </c>
      <c r="B98" s="7"/>
      <c r="C98" s="7"/>
    </row>
    <row r="99" spans="1:3" ht="84" customHeight="1" x14ac:dyDescent="0.4">
      <c r="A99" s="21">
        <v>33</v>
      </c>
      <c r="B99" s="22" t="s">
        <v>56</v>
      </c>
      <c r="C99" s="23"/>
    </row>
    <row r="101" spans="1:3" ht="84" customHeight="1" x14ac:dyDescent="0.4">
      <c r="A101" s="21">
        <v>34</v>
      </c>
      <c r="B101" s="22" t="s">
        <v>57</v>
      </c>
      <c r="C101" s="23"/>
    </row>
    <row r="103" spans="1:3" ht="84" customHeight="1" x14ac:dyDescent="0.4">
      <c r="A103" s="21">
        <v>35</v>
      </c>
      <c r="B103" s="22" t="s">
        <v>58</v>
      </c>
      <c r="C103" s="23"/>
    </row>
    <row r="105" spans="1:3" ht="33.75" customHeight="1" x14ac:dyDescent="0.4">
      <c r="A105" s="21">
        <v>36</v>
      </c>
      <c r="B105" s="22" t="s">
        <v>59</v>
      </c>
      <c r="C105" s="23"/>
    </row>
    <row r="107" spans="1:3" ht="19.5" customHeight="1" x14ac:dyDescent="0.4">
      <c r="A107" s="7" t="s">
        <v>19</v>
      </c>
      <c r="B107" s="7"/>
      <c r="C107" s="7"/>
    </row>
    <row r="108" spans="1:3" ht="84" customHeight="1" x14ac:dyDescent="0.4">
      <c r="A108" s="21">
        <v>37</v>
      </c>
      <c r="B108" s="22" t="s">
        <v>60</v>
      </c>
      <c r="C108" s="23"/>
    </row>
    <row r="110" spans="1:3" ht="84" customHeight="1" x14ac:dyDescent="0.4">
      <c r="A110" s="21">
        <v>38</v>
      </c>
      <c r="B110" s="22" t="s">
        <v>61</v>
      </c>
      <c r="C110" s="23"/>
    </row>
    <row r="112" spans="1:3" ht="33.75" customHeight="1" x14ac:dyDescent="0.4">
      <c r="A112" s="21">
        <v>39</v>
      </c>
      <c r="B112" s="22" t="s">
        <v>62</v>
      </c>
      <c r="C112" s="23"/>
    </row>
    <row r="114" spans="1:3" ht="84" customHeight="1" x14ac:dyDescent="0.4">
      <c r="A114" s="21">
        <v>40</v>
      </c>
      <c r="B114" s="22" t="s">
        <v>63</v>
      </c>
      <c r="C114" s="23"/>
    </row>
    <row r="116" spans="1:3" x14ac:dyDescent="0.4">
      <c r="A116" s="6" t="s">
        <v>64</v>
      </c>
      <c r="B116" s="6"/>
      <c r="C116" s="6"/>
    </row>
  </sheetData>
  <mergeCells count="19">
    <mergeCell ref="A89:C89"/>
    <mergeCell ref="A98:C98"/>
    <mergeCell ref="A107:C107"/>
    <mergeCell ref="A116:C116"/>
    <mergeCell ref="A44:C44"/>
    <mergeCell ref="A53:C53"/>
    <mergeCell ref="A62:C62"/>
    <mergeCell ref="A71:C71"/>
    <mergeCell ref="A80:C80"/>
    <mergeCell ref="A10:C10"/>
    <mergeCell ref="A23:C23"/>
    <mergeCell ref="A24:C24"/>
    <mergeCell ref="A26:C26"/>
    <mergeCell ref="A35:C35"/>
    <mergeCell ref="A1:C1"/>
    <mergeCell ref="A2:C2"/>
    <mergeCell ref="A6:C6"/>
    <mergeCell ref="A8:C8"/>
    <mergeCell ref="A9:C9"/>
  </mergeCells>
  <dataValidations count="3">
    <dataValidation type="list" allowBlank="1" sqref="C27 C29 C33 C36 C38 C42 C45 C47 C49 C54 C56 C58 C63 C65 C67 C72 C74 C76 C81 C83 C87 C90 C92 C96 C99 C101 C103 C108 C110 C114" xr:uid="{00000000-0002-0000-0000-000000000000}">
      <formula1>"A,B,C,D"</formula1>
      <formula2>0</formula2>
    </dataValidation>
    <dataValidation type="list" allowBlank="1" sqref="C31 C40 C51 C60 C69 C78 C85 C94 C105 C112" xr:uid="{00000000-0002-0000-0000-000001000000}">
      <formula1>"True,False"</formula1>
      <formula2>0</formula2>
    </dataValidation>
    <dataValidation type="list" allowBlank="1" sqref="C12:C21"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2"/>
  <sheetViews>
    <sheetView showGridLines="0" zoomScaleNormal="100" workbookViewId="0"/>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8" customWidth="1"/>
  </cols>
  <sheetData>
    <row r="1" spans="2:6" ht="22.75" x14ac:dyDescent="0.55000000000000004">
      <c r="B1" s="5" t="s">
        <v>65</v>
      </c>
      <c r="C1" s="5"/>
      <c r="D1" s="5"/>
      <c r="E1" s="5"/>
      <c r="F1" s="5"/>
    </row>
    <row r="2" spans="2:6" x14ac:dyDescent="0.4">
      <c r="B2" s="4" t="s">
        <v>66</v>
      </c>
      <c r="C2" s="4"/>
      <c r="D2" s="4"/>
      <c r="E2" s="4"/>
      <c r="F2" s="4"/>
    </row>
    <row r="4" spans="2:6" x14ac:dyDescent="0.4">
      <c r="B4" s="24" t="s">
        <v>67</v>
      </c>
      <c r="C4" s="25">
        <f>Assessment!C3</f>
        <v>0</v>
      </c>
    </row>
    <row r="5" spans="2:6" x14ac:dyDescent="0.4">
      <c r="B5" s="24" t="s">
        <v>3</v>
      </c>
      <c r="C5" s="25">
        <f>Assessment!C4</f>
        <v>0</v>
      </c>
    </row>
    <row r="6" spans="2:6" x14ac:dyDescent="0.4">
      <c r="B6" s="24" t="s">
        <v>68</v>
      </c>
      <c r="C6" s="3" t="str">
        <f>Key!H4&amp;" of 10 skills rated, "&amp;Key!H1&amp;" of 40 questions answered"</f>
        <v>0 of 10 skills rated, 0 of 40 questions answered</v>
      </c>
      <c r="D6" s="3"/>
      <c r="E6" s="3"/>
      <c r="F6" s="3"/>
    </row>
    <row r="8" spans="2:6" ht="24" customHeight="1" x14ac:dyDescent="0.4">
      <c r="B8" s="2" t="s">
        <v>69</v>
      </c>
      <c r="C8" s="2"/>
      <c r="D8" s="2"/>
      <c r="E8" s="2"/>
      <c r="F8" s="2"/>
    </row>
    <row r="9" spans="2:6" ht="21.75" customHeight="1" x14ac:dyDescent="0.4">
      <c r="B9" s="24" t="s">
        <v>70</v>
      </c>
      <c r="C9" s="1" t="str">
        <f>IF(Key!H1=0,"Not started",Key!H2&amp;" / 40   ("&amp;TEXT(Key!H3,"0%")&amp;")")</f>
        <v>Not started</v>
      </c>
      <c r="D9" s="1"/>
      <c r="E9" s="1"/>
      <c r="F9" s="1"/>
    </row>
    <row r="10" spans="2:6" ht="21.75" customHeight="1" x14ac:dyDescent="0.4">
      <c r="B10" s="24" t="s">
        <v>71</v>
      </c>
      <c r="C10" s="1" t="str">
        <f>IF(Key!H4=0,"Not rated",TEXT(Key!H7,"0%")&amp;" average confidence")</f>
        <v>Not rated</v>
      </c>
      <c r="D10" s="1"/>
      <c r="E10" s="1"/>
      <c r="F10" s="1"/>
    </row>
    <row r="11" spans="2:6" ht="21.75" customHeight="1" x14ac:dyDescent="0.4">
      <c r="B11" s="26" t="s">
        <v>72</v>
      </c>
      <c r="C11" s="31" t="str">
        <f>IF(AND(Key!H1=0,Key!H4=0),"Not started yet",TEXT(Key!H8,"0%"))</f>
        <v>Not started yet</v>
      </c>
      <c r="D11" s="31"/>
      <c r="E11" s="31"/>
      <c r="F11" s="31"/>
    </row>
    <row r="12" spans="2:6" x14ac:dyDescent="0.4">
      <c r="B12" s="32" t="s">
        <v>73</v>
      </c>
      <c r="C12" s="32"/>
      <c r="D12" s="32"/>
      <c r="E12" s="32"/>
      <c r="F12" s="32"/>
    </row>
    <row r="13" spans="2:6" ht="24" customHeight="1" x14ac:dyDescent="0.4">
      <c r="B13" s="24" t="s">
        <v>74</v>
      </c>
      <c r="C13" s="33" t="s">
        <v>75</v>
      </c>
      <c r="D13" s="33"/>
      <c r="E13" s="33"/>
      <c r="F13" s="33"/>
    </row>
    <row r="14" spans="2:6" ht="30" customHeight="1" x14ac:dyDescent="0.4">
      <c r="B14" s="26" t="s">
        <v>76</v>
      </c>
      <c r="C14" s="34" t="str">
        <f>IF(AND(Key!H1=0,Key!H4=0),"-",IF(Key!H8&gt;=0.8,"Excel Macro VBA Programming",IF(Key!H8&gt;=0.5,"Excel Power Query &amp; Power Pivot","Excel Pivot Tables")))</f>
        <v>-</v>
      </c>
      <c r="D14" s="34"/>
      <c r="E14" s="34"/>
      <c r="F14" s="34"/>
    </row>
    <row r="15" spans="2:6" ht="45.75" customHeight="1" x14ac:dyDescent="0.4">
      <c r="B15" s="35" t="str">
        <f>IF(AND(Key!H1=0,Key!H4=0),"Complete both parts on the Assessment tab to see your placement.",IF(Key!H8&gt;=0.8,"You have shown strong command of this material - you may be ready to move on to Excel Macro VBA Programming. Review any focus areas below first.",IF(Key!H8&gt;=0.5,"Excel Power Query &amp; Power Pivot is a great fit - you have a foundation and the class will fill the gaps shown below.","We would suggest building more fundamentals first - consider Excel Pivot Tables - though this class will also review the basics.")))</f>
        <v>Complete both parts on the Assessment tab to see your placement.</v>
      </c>
      <c r="C15" s="35"/>
      <c r="D15" s="35"/>
      <c r="E15" s="35"/>
      <c r="F15" s="35"/>
    </row>
    <row r="17" spans="2:6" ht="24" customHeight="1" x14ac:dyDescent="0.4">
      <c r="B17" s="2" t="s">
        <v>77</v>
      </c>
      <c r="C17" s="2"/>
      <c r="D17" s="2"/>
      <c r="E17" s="2"/>
      <c r="F17" s="2"/>
    </row>
    <row r="18" spans="2:6" x14ac:dyDescent="0.4">
      <c r="B18" s="17" t="s">
        <v>78</v>
      </c>
      <c r="C18" s="17" t="s">
        <v>79</v>
      </c>
      <c r="D18" s="17" t="s">
        <v>80</v>
      </c>
      <c r="E18" s="17" t="s">
        <v>81</v>
      </c>
      <c r="F18" s="17" t="s">
        <v>82</v>
      </c>
    </row>
    <row r="19" spans="2:6" ht="18" customHeight="1" x14ac:dyDescent="0.4">
      <c r="B19" s="27" t="s">
        <v>10</v>
      </c>
      <c r="C19" s="28" t="str">
        <f>SUMIF(Key!$B$2:$B$41,B19,Key!$F$2:$F$41)&amp;" / "&amp;COUNTIF(Key!$B$2:$B$41,B19)</f>
        <v>0 / 4</v>
      </c>
      <c r="D19" s="28" t="str">
        <f>VLOOKUP(B19,Key!$J$2:$M$11,4,0)</f>
        <v>Not rated</v>
      </c>
      <c r="E19" s="29">
        <f>Key!$H$5*(SUMIF(Key!$B$2:$B$41,B19,Key!$F$2:$F$41)/COUNTIF(Key!$B$2:$B$41,B19))+Key!$H$6*VLOOKUP(B19,Key!$J$2:$L$11,3,0)</f>
        <v>0</v>
      </c>
      <c r="F19" s="30" t="str">
        <f>IF(AND(Key!$H$1=0,Key!$H$4=0),"-",IF(E19&gt;=0.7,"Solid","Focus area"))</f>
        <v>-</v>
      </c>
    </row>
    <row r="20" spans="2:6" ht="18" customHeight="1" x14ac:dyDescent="0.4">
      <c r="B20" s="27" t="s">
        <v>11</v>
      </c>
      <c r="C20" s="28" t="str">
        <f>SUMIF(Key!$B$2:$B$41,B20,Key!$F$2:$F$41)&amp;" / "&amp;COUNTIF(Key!$B$2:$B$41,B20)</f>
        <v>0 / 4</v>
      </c>
      <c r="D20" s="28" t="str">
        <f>VLOOKUP(B20,Key!$J$2:$M$11,4,0)</f>
        <v>Not rated</v>
      </c>
      <c r="E20" s="29">
        <f>Key!$H$5*(SUMIF(Key!$B$2:$B$41,B20,Key!$F$2:$F$41)/COUNTIF(Key!$B$2:$B$41,B20))+Key!$H$6*VLOOKUP(B20,Key!$J$2:$L$11,3,0)</f>
        <v>0</v>
      </c>
      <c r="F20" s="30" t="str">
        <f>IF(AND(Key!$H$1=0,Key!$H$4=0),"-",IF(E20&gt;=0.7,"Solid","Focus area"))</f>
        <v>-</v>
      </c>
    </row>
    <row r="21" spans="2:6" ht="18" customHeight="1" x14ac:dyDescent="0.4">
      <c r="B21" s="27" t="s">
        <v>12</v>
      </c>
      <c r="C21" s="28" t="str">
        <f>SUMIF(Key!$B$2:$B$41,B21,Key!$F$2:$F$41)&amp;" / "&amp;COUNTIF(Key!$B$2:$B$41,B21)</f>
        <v>0 / 4</v>
      </c>
      <c r="D21" s="28" t="str">
        <f>VLOOKUP(B21,Key!$J$2:$M$11,4,0)</f>
        <v>Not rated</v>
      </c>
      <c r="E21" s="29">
        <f>Key!$H$5*(SUMIF(Key!$B$2:$B$41,B21,Key!$F$2:$F$41)/COUNTIF(Key!$B$2:$B$41,B21))+Key!$H$6*VLOOKUP(B21,Key!$J$2:$L$11,3,0)</f>
        <v>0</v>
      </c>
      <c r="F21" s="30" t="str">
        <f>IF(AND(Key!$H$1=0,Key!$H$4=0),"-",IF(E21&gt;=0.7,"Solid","Focus area"))</f>
        <v>-</v>
      </c>
    </row>
    <row r="22" spans="2:6" ht="24.9" x14ac:dyDescent="0.4">
      <c r="B22" s="27" t="s">
        <v>13</v>
      </c>
      <c r="C22" s="28" t="str">
        <f>SUMIF(Key!$B$2:$B$41,B22,Key!$F$2:$F$41)&amp;" / "&amp;COUNTIF(Key!$B$2:$B$41,B22)</f>
        <v>0 / 4</v>
      </c>
      <c r="D22" s="28" t="str">
        <f>VLOOKUP(B22,Key!$J$2:$M$11,4,0)</f>
        <v>Not rated</v>
      </c>
      <c r="E22" s="29">
        <f>Key!$H$5*(SUMIF(Key!$B$2:$B$41,B22,Key!$F$2:$F$41)/COUNTIF(Key!$B$2:$B$41,B22))+Key!$H$6*VLOOKUP(B22,Key!$J$2:$L$11,3,0)</f>
        <v>0</v>
      </c>
      <c r="F22" s="30" t="str">
        <f>IF(AND(Key!$H$1=0,Key!$H$4=0),"-",IF(E22&gt;=0.7,"Solid","Focus area"))</f>
        <v>-</v>
      </c>
    </row>
    <row r="23" spans="2:6" ht="24.9" x14ac:dyDescent="0.4">
      <c r="B23" s="27" t="s">
        <v>14</v>
      </c>
      <c r="C23" s="28" t="str">
        <f>SUMIF(Key!$B$2:$B$41,B23,Key!$F$2:$F$41)&amp;" / "&amp;COUNTIF(Key!$B$2:$B$41,B23)</f>
        <v>0 / 4</v>
      </c>
      <c r="D23" s="28" t="str">
        <f>VLOOKUP(B23,Key!$J$2:$M$11,4,0)</f>
        <v>Not rated</v>
      </c>
      <c r="E23" s="29">
        <f>Key!$H$5*(SUMIF(Key!$B$2:$B$41,B23,Key!$F$2:$F$41)/COUNTIF(Key!$B$2:$B$41,B23))+Key!$H$6*VLOOKUP(B23,Key!$J$2:$L$11,3,0)</f>
        <v>0</v>
      </c>
      <c r="F23" s="30" t="str">
        <f>IF(AND(Key!$H$1=0,Key!$H$4=0),"-",IF(E23&gt;=0.7,"Solid","Focus area"))</f>
        <v>-</v>
      </c>
    </row>
    <row r="24" spans="2:6" ht="18" customHeight="1" x14ac:dyDescent="0.4">
      <c r="B24" s="27" t="s">
        <v>15</v>
      </c>
      <c r="C24" s="28" t="str">
        <f>SUMIF(Key!$B$2:$B$41,B24,Key!$F$2:$F$41)&amp;" / "&amp;COUNTIF(Key!$B$2:$B$41,B24)</f>
        <v>0 / 4</v>
      </c>
      <c r="D24" s="28" t="str">
        <f>VLOOKUP(B24,Key!$J$2:$M$11,4,0)</f>
        <v>Not rated</v>
      </c>
      <c r="E24" s="29">
        <f>Key!$H$5*(SUMIF(Key!$B$2:$B$41,B24,Key!$F$2:$F$41)/COUNTIF(Key!$B$2:$B$41,B24))+Key!$H$6*VLOOKUP(B24,Key!$J$2:$L$11,3,0)</f>
        <v>0</v>
      </c>
      <c r="F24" s="30" t="str">
        <f>IF(AND(Key!$H$1=0,Key!$H$4=0),"-",IF(E24&gt;=0.7,"Solid","Focus area"))</f>
        <v>-</v>
      </c>
    </row>
    <row r="25" spans="2:6" ht="18" customHeight="1" x14ac:dyDescent="0.4">
      <c r="B25" s="27" t="s">
        <v>16</v>
      </c>
      <c r="C25" s="28" t="str">
        <f>SUMIF(Key!$B$2:$B$41,B25,Key!$F$2:$F$41)&amp;" / "&amp;COUNTIF(Key!$B$2:$B$41,B25)</f>
        <v>0 / 4</v>
      </c>
      <c r="D25" s="28" t="str">
        <f>VLOOKUP(B25,Key!$J$2:$M$11,4,0)</f>
        <v>Not rated</v>
      </c>
      <c r="E25" s="29">
        <f>Key!$H$5*(SUMIF(Key!$B$2:$B$41,B25,Key!$F$2:$F$41)/COUNTIF(Key!$B$2:$B$41,B25))+Key!$H$6*VLOOKUP(B25,Key!$J$2:$L$11,3,0)</f>
        <v>0</v>
      </c>
      <c r="F25" s="30" t="str">
        <f>IF(AND(Key!$H$1=0,Key!$H$4=0),"-",IF(E25&gt;=0.7,"Solid","Focus area"))</f>
        <v>-</v>
      </c>
    </row>
    <row r="26" spans="2:6" ht="18" customHeight="1" x14ac:dyDescent="0.4">
      <c r="B26" s="27" t="s">
        <v>17</v>
      </c>
      <c r="C26" s="28" t="str">
        <f>SUMIF(Key!$B$2:$B$41,B26,Key!$F$2:$F$41)&amp;" / "&amp;COUNTIF(Key!$B$2:$B$41,B26)</f>
        <v>0 / 4</v>
      </c>
      <c r="D26" s="28" t="str">
        <f>VLOOKUP(B26,Key!$J$2:$M$11,4,0)</f>
        <v>Not rated</v>
      </c>
      <c r="E26" s="29">
        <f>Key!$H$5*(SUMIF(Key!$B$2:$B$41,B26,Key!$F$2:$F$41)/COUNTIF(Key!$B$2:$B$41,B26))+Key!$H$6*VLOOKUP(B26,Key!$J$2:$L$11,3,0)</f>
        <v>0</v>
      </c>
      <c r="F26" s="30" t="str">
        <f>IF(AND(Key!$H$1=0,Key!$H$4=0),"-",IF(E26&gt;=0.7,"Solid","Focus area"))</f>
        <v>-</v>
      </c>
    </row>
    <row r="27" spans="2:6" ht="18" customHeight="1" x14ac:dyDescent="0.4">
      <c r="B27" s="27" t="s">
        <v>18</v>
      </c>
      <c r="C27" s="28" t="str">
        <f>SUMIF(Key!$B$2:$B$41,B27,Key!$F$2:$F$41)&amp;" / "&amp;COUNTIF(Key!$B$2:$B$41,B27)</f>
        <v>0 / 4</v>
      </c>
      <c r="D27" s="28" t="str">
        <f>VLOOKUP(B27,Key!$J$2:$M$11,4,0)</f>
        <v>Not rated</v>
      </c>
      <c r="E27" s="29">
        <f>Key!$H$5*(SUMIF(Key!$B$2:$B$41,B27,Key!$F$2:$F$41)/COUNTIF(Key!$B$2:$B$41,B27))+Key!$H$6*VLOOKUP(B27,Key!$J$2:$L$11,3,0)</f>
        <v>0</v>
      </c>
      <c r="F27" s="30" t="str">
        <f>IF(AND(Key!$H$1=0,Key!$H$4=0),"-",IF(E27&gt;=0.7,"Solid","Focus area"))</f>
        <v>-</v>
      </c>
    </row>
    <row r="28" spans="2:6" ht="18" customHeight="1" x14ac:dyDescent="0.4">
      <c r="B28" s="27" t="s">
        <v>19</v>
      </c>
      <c r="C28" s="28" t="str">
        <f>SUMIF(Key!$B$2:$B$41,B28,Key!$F$2:$F$41)&amp;" / "&amp;COUNTIF(Key!$B$2:$B$41,B28)</f>
        <v>0 / 4</v>
      </c>
      <c r="D28" s="28" t="str">
        <f>VLOOKUP(B28,Key!$J$2:$M$11,4,0)</f>
        <v>Not rated</v>
      </c>
      <c r="E28" s="29">
        <f>Key!$H$5*(SUMIF(Key!$B$2:$B$41,B28,Key!$F$2:$F$41)/COUNTIF(Key!$B$2:$B$41,B28))+Key!$H$6*VLOOKUP(B28,Key!$J$2:$L$11,3,0)</f>
        <v>0</v>
      </c>
      <c r="F28" s="30" t="str">
        <f>IF(AND(Key!$H$1=0,Key!$H$4=0),"-",IF(E28&gt;=0.7,"Solid","Focus area"))</f>
        <v>-</v>
      </c>
    </row>
    <row r="30" spans="2:6" ht="31.5" customHeight="1" x14ac:dyDescent="0.4">
      <c r="B30" s="36" t="s">
        <v>83</v>
      </c>
      <c r="C30" s="36"/>
      <c r="D30" s="36"/>
      <c r="E30" s="36"/>
      <c r="F30" s="36"/>
    </row>
    <row r="32" spans="2:6" x14ac:dyDescent="0.4">
      <c r="B32" s="6" t="s">
        <v>64</v>
      </c>
      <c r="C32" s="6"/>
      <c r="D32" s="6"/>
      <c r="E32" s="6"/>
      <c r="F32" s="6"/>
    </row>
  </sheetData>
  <mergeCells count="14">
    <mergeCell ref="B15:F15"/>
    <mergeCell ref="B17:F17"/>
    <mergeCell ref="B30:F30"/>
    <mergeCell ref="B32:F32"/>
    <mergeCell ref="C10:F10"/>
    <mergeCell ref="C11:F11"/>
    <mergeCell ref="B12:F12"/>
    <mergeCell ref="C13:F13"/>
    <mergeCell ref="C14:F14"/>
    <mergeCell ref="B1:F1"/>
    <mergeCell ref="B2:F2"/>
    <mergeCell ref="C6:F6"/>
    <mergeCell ref="B8:F8"/>
    <mergeCell ref="C9:F9"/>
  </mergeCells>
  <conditionalFormatting sqref="F19:F28">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1"/>
  <sheetViews>
    <sheetView zoomScaleNormal="100" workbookViewId="0"/>
  </sheetViews>
  <sheetFormatPr defaultColWidth="8.69140625" defaultRowHeight="14.6" x14ac:dyDescent="0.4"/>
  <sheetData>
    <row r="1" spans="1:13" x14ac:dyDescent="0.4">
      <c r="A1" t="s">
        <v>84</v>
      </c>
      <c r="B1" t="s">
        <v>78</v>
      </c>
      <c r="C1" t="s">
        <v>85</v>
      </c>
      <c r="D1" t="s">
        <v>86</v>
      </c>
      <c r="E1" t="s">
        <v>87</v>
      </c>
      <c r="F1" t="s">
        <v>88</v>
      </c>
      <c r="G1" t="s">
        <v>89</v>
      </c>
      <c r="H1">
        <f>COUNTA(Assessment!C27:C114)</f>
        <v>0</v>
      </c>
      <c r="J1" t="s">
        <v>78</v>
      </c>
      <c r="K1" t="s">
        <v>90</v>
      </c>
      <c r="L1" t="s">
        <v>91</v>
      </c>
      <c r="M1" t="s">
        <v>92</v>
      </c>
    </row>
    <row r="2" spans="1:13" x14ac:dyDescent="0.4">
      <c r="A2">
        <v>1</v>
      </c>
      <c r="B2" t="s">
        <v>10</v>
      </c>
      <c r="C2" t="s">
        <v>93</v>
      </c>
      <c r="D2" t="s">
        <v>94</v>
      </c>
      <c r="E2">
        <f>Assessment!C27</f>
        <v>0</v>
      </c>
      <c r="F2">
        <f>IF(IF(ISLOGICAL(Assessment!C27),IF(Assessment!C27,"TRUE","FALSE"),UPPER(TRIM(Assessment!C27&amp;"")))=UPPER(TRIM($D2&amp;"")),1,0)</f>
        <v>0</v>
      </c>
      <c r="G2" t="s">
        <v>95</v>
      </c>
      <c r="H2">
        <f>SUM(F2:F41)</f>
        <v>0</v>
      </c>
      <c r="J2" t="s">
        <v>10</v>
      </c>
      <c r="K2">
        <f>IF(LEFT(Assessment!C12,1)="A",3,IF(LEFT(Assessment!C12,1)="B",2,IF(LEFT(Assessment!C12,1)="C",1,0)))</f>
        <v>0</v>
      </c>
      <c r="L2">
        <f t="shared" ref="L2:L11" si="0">K2/3</f>
        <v>0</v>
      </c>
      <c r="M2" t="str">
        <f>IF(Assessment!C12="","Not rated",Assessment!C12)</f>
        <v>Not rated</v>
      </c>
    </row>
    <row r="3" spans="1:13" x14ac:dyDescent="0.4">
      <c r="A3">
        <v>2</v>
      </c>
      <c r="B3" t="s">
        <v>10</v>
      </c>
      <c r="C3" t="s">
        <v>93</v>
      </c>
      <c r="D3" t="s">
        <v>94</v>
      </c>
      <c r="E3">
        <f>Assessment!C29</f>
        <v>0</v>
      </c>
      <c r="F3">
        <f>IF(IF(ISLOGICAL(Assessment!C29),IF(Assessment!C29,"TRUE","FALSE"),UPPER(TRIM(Assessment!C29&amp;"")))=UPPER(TRIM($D3&amp;"")),1,0)</f>
        <v>0</v>
      </c>
      <c r="G3" t="s">
        <v>96</v>
      </c>
      <c r="H3">
        <f>H2/40</f>
        <v>0</v>
      </c>
      <c r="J3" t="s">
        <v>11</v>
      </c>
      <c r="K3">
        <f>IF(LEFT(Assessment!C13,1)="A",3,IF(LEFT(Assessment!C13,1)="B",2,IF(LEFT(Assessment!C13,1)="C",1,0)))</f>
        <v>0</v>
      </c>
      <c r="L3">
        <f t="shared" si="0"/>
        <v>0</v>
      </c>
      <c r="M3" t="str">
        <f>IF(Assessment!C13="","Not rated",Assessment!C13)</f>
        <v>Not rated</v>
      </c>
    </row>
    <row r="4" spans="1:13" x14ac:dyDescent="0.4">
      <c r="A4">
        <v>3</v>
      </c>
      <c r="B4" t="s">
        <v>10</v>
      </c>
      <c r="C4" t="s">
        <v>97</v>
      </c>
      <c r="D4" t="s">
        <v>98</v>
      </c>
      <c r="E4">
        <f>Assessment!C31</f>
        <v>0</v>
      </c>
      <c r="F4">
        <f>IF(IF(ISLOGICAL(Assessment!C31),IF(Assessment!C31,"TRUE","FALSE"),UPPER(TRIM(Assessment!C31&amp;"")))=UPPER(TRIM($D4&amp;"")),1,0)</f>
        <v>0</v>
      </c>
      <c r="G4" t="s">
        <v>99</v>
      </c>
      <c r="H4">
        <f>COUNTA(Assessment!C12:C21)</f>
        <v>0</v>
      </c>
      <c r="J4" t="s">
        <v>12</v>
      </c>
      <c r="K4">
        <f>IF(LEFT(Assessment!C14,1)="A",3,IF(LEFT(Assessment!C14,1)="B",2,IF(LEFT(Assessment!C14,1)="C",1,0)))</f>
        <v>0</v>
      </c>
      <c r="L4">
        <f t="shared" si="0"/>
        <v>0</v>
      </c>
      <c r="M4" t="str">
        <f>IF(Assessment!C14="","Not rated",Assessment!C14)</f>
        <v>Not rated</v>
      </c>
    </row>
    <row r="5" spans="1:13" x14ac:dyDescent="0.4">
      <c r="A5">
        <v>4</v>
      </c>
      <c r="B5" t="s">
        <v>10</v>
      </c>
      <c r="C5" t="s">
        <v>93</v>
      </c>
      <c r="D5" t="s">
        <v>94</v>
      </c>
      <c r="E5">
        <f>Assessment!C33</f>
        <v>0</v>
      </c>
      <c r="F5">
        <f>IF(IF(ISLOGICAL(Assessment!C33),IF(Assessment!C33,"TRUE","FALSE"),UPPER(TRIM(Assessment!C33&amp;"")))=UPPER(TRIM($D5&amp;"")),1,0)</f>
        <v>0</v>
      </c>
      <c r="G5" t="s">
        <v>100</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93</v>
      </c>
      <c r="D6" t="s">
        <v>94</v>
      </c>
      <c r="E6">
        <f>Assessment!C36</f>
        <v>0</v>
      </c>
      <c r="F6">
        <f>IF(IF(ISLOGICAL(Assessment!C36),IF(Assessment!C36,"TRUE","FALSE"),UPPER(TRIM(Assessment!C36&amp;"")))=UPPER(TRIM($D6&amp;"")),1,0)</f>
        <v>0</v>
      </c>
      <c r="G6" t="s">
        <v>101</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93</v>
      </c>
      <c r="D7" t="s">
        <v>94</v>
      </c>
      <c r="E7">
        <f>Assessment!C38</f>
        <v>0</v>
      </c>
      <c r="F7">
        <f>IF(IF(ISLOGICAL(Assessment!C38),IF(Assessment!C38,"TRUE","FALSE"),UPPER(TRIM(Assessment!C38&amp;"")))=UPPER(TRIM($D7&amp;"")),1,0)</f>
        <v>0</v>
      </c>
      <c r="G7" t="s">
        <v>102</v>
      </c>
      <c r="H7">
        <f>SUM(K2:K11)/30</f>
        <v>0</v>
      </c>
      <c r="J7" t="s">
        <v>15</v>
      </c>
      <c r="K7">
        <f>IF(LEFT(Assessment!C17,1)="A",3,IF(LEFT(Assessment!C17,1)="B",2,IF(LEFT(Assessment!C17,1)="C",1,0)))</f>
        <v>0</v>
      </c>
      <c r="L7">
        <f t="shared" si="0"/>
        <v>0</v>
      </c>
      <c r="M7" t="str">
        <f>IF(Assessment!C17="","Not rated",Assessment!C17)</f>
        <v>Not rated</v>
      </c>
    </row>
    <row r="8" spans="1:13" x14ac:dyDescent="0.4">
      <c r="A8">
        <v>7</v>
      </c>
      <c r="B8" t="s">
        <v>11</v>
      </c>
      <c r="C8" t="s">
        <v>97</v>
      </c>
      <c r="D8" t="s">
        <v>98</v>
      </c>
      <c r="E8">
        <f>Assessment!C40</f>
        <v>0</v>
      </c>
      <c r="F8">
        <f>IF(IF(ISLOGICAL(Assessment!C40),IF(Assessment!C40,"TRUE","FALSE"),UPPER(TRIM(Assessment!C40&amp;"")))=UPPER(TRIM($D8&amp;"")),1,0)</f>
        <v>0</v>
      </c>
      <c r="G8" t="s">
        <v>103</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93</v>
      </c>
      <c r="D9" t="s">
        <v>94</v>
      </c>
      <c r="E9">
        <f>Assessment!C42</f>
        <v>0</v>
      </c>
      <c r="F9">
        <f>IF(IF(ISLOGICAL(Assessment!C42),IF(Assessment!C42,"TRUE","FALSE"),UPPER(TRIM(Assessment!C42&amp;"")))=UPPER(TRIM($D9&amp;"")),1,0)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93</v>
      </c>
      <c r="D10" t="s">
        <v>94</v>
      </c>
      <c r="E10">
        <f>Assessment!C45</f>
        <v>0</v>
      </c>
      <c r="F10">
        <f>IF(IF(ISLOGICAL(Assessment!C45),IF(Assessment!C45,"TRUE","FALSE"),UPPER(TRIM(Assessment!C45&amp;"")))=UPPER(TRIM($D10&amp;"")),1,0)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93</v>
      </c>
      <c r="D11" t="s">
        <v>94</v>
      </c>
      <c r="E11">
        <f>Assessment!C47</f>
        <v>0</v>
      </c>
      <c r="F11">
        <f>IF(IF(ISLOGICAL(Assessment!C47),IF(Assessment!C47,"TRUE","FALSE"),UPPER(TRIM(Assessment!C47&amp;"")))=UPPER(TRIM($D11&amp;"")),1,0)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93</v>
      </c>
      <c r="D12" t="s">
        <v>94</v>
      </c>
      <c r="E12">
        <f>Assessment!C49</f>
        <v>0</v>
      </c>
      <c r="F12">
        <f>IF(IF(ISLOGICAL(Assessment!C49),IF(Assessment!C49,"TRUE","FALSE"),UPPER(TRIM(Assessment!C49&amp;"")))=UPPER(TRIM($D12&amp;"")),1,0)</f>
        <v>0</v>
      </c>
    </row>
    <row r="13" spans="1:13" x14ac:dyDescent="0.4">
      <c r="A13">
        <v>12</v>
      </c>
      <c r="B13" t="s">
        <v>12</v>
      </c>
      <c r="C13" t="s">
        <v>97</v>
      </c>
      <c r="D13" t="s">
        <v>98</v>
      </c>
      <c r="E13">
        <f>Assessment!C51</f>
        <v>0</v>
      </c>
      <c r="F13">
        <f>IF(IF(ISLOGICAL(Assessment!C51),IF(Assessment!C51,"TRUE","FALSE"),UPPER(TRIM(Assessment!C51&amp;"")))=UPPER(TRIM($D13&amp;"")),1,0)</f>
        <v>0</v>
      </c>
    </row>
    <row r="14" spans="1:13" x14ac:dyDescent="0.4">
      <c r="A14">
        <v>13</v>
      </c>
      <c r="B14" t="s">
        <v>13</v>
      </c>
      <c r="C14" t="s">
        <v>93</v>
      </c>
      <c r="D14" t="s">
        <v>94</v>
      </c>
      <c r="E14">
        <f>Assessment!C54</f>
        <v>0</v>
      </c>
      <c r="F14">
        <f>IF(IF(ISLOGICAL(Assessment!C54),IF(Assessment!C54,"TRUE","FALSE"),UPPER(TRIM(Assessment!C54&amp;"")))=UPPER(TRIM($D14&amp;"")),1,0)</f>
        <v>0</v>
      </c>
    </row>
    <row r="15" spans="1:13" x14ac:dyDescent="0.4">
      <c r="A15">
        <v>14</v>
      </c>
      <c r="B15" t="s">
        <v>13</v>
      </c>
      <c r="C15" t="s">
        <v>93</v>
      </c>
      <c r="D15" t="s">
        <v>94</v>
      </c>
      <c r="E15">
        <f>Assessment!C56</f>
        <v>0</v>
      </c>
      <c r="F15">
        <f>IF(IF(ISLOGICAL(Assessment!C56),IF(Assessment!C56,"TRUE","FALSE"),UPPER(TRIM(Assessment!C56&amp;"")))=UPPER(TRIM($D15&amp;"")),1,0)</f>
        <v>0</v>
      </c>
    </row>
    <row r="16" spans="1:13" x14ac:dyDescent="0.4">
      <c r="A16">
        <v>15</v>
      </c>
      <c r="B16" t="s">
        <v>13</v>
      </c>
      <c r="C16" t="s">
        <v>93</v>
      </c>
      <c r="D16" t="s">
        <v>94</v>
      </c>
      <c r="E16">
        <f>Assessment!C58</f>
        <v>0</v>
      </c>
      <c r="F16">
        <f>IF(IF(ISLOGICAL(Assessment!C58),IF(Assessment!C58,"TRUE","FALSE"),UPPER(TRIM(Assessment!C58&amp;"")))=UPPER(TRIM($D16&amp;"")),1,0)</f>
        <v>0</v>
      </c>
    </row>
    <row r="17" spans="1:6" x14ac:dyDescent="0.4">
      <c r="A17">
        <v>16</v>
      </c>
      <c r="B17" t="s">
        <v>13</v>
      </c>
      <c r="C17" t="s">
        <v>97</v>
      </c>
      <c r="D17" t="s">
        <v>98</v>
      </c>
      <c r="E17">
        <f>Assessment!C60</f>
        <v>0</v>
      </c>
      <c r="F17">
        <f>IF(IF(ISLOGICAL(Assessment!C60),IF(Assessment!C60,"TRUE","FALSE"),UPPER(TRIM(Assessment!C60&amp;"")))=UPPER(TRIM($D17&amp;"")),1,0)</f>
        <v>0</v>
      </c>
    </row>
    <row r="18" spans="1:6" x14ac:dyDescent="0.4">
      <c r="A18">
        <v>17</v>
      </c>
      <c r="B18" t="s">
        <v>14</v>
      </c>
      <c r="C18" t="s">
        <v>93</v>
      </c>
      <c r="D18" t="s">
        <v>94</v>
      </c>
      <c r="E18">
        <f>Assessment!C63</f>
        <v>0</v>
      </c>
      <c r="F18">
        <f>IF(IF(ISLOGICAL(Assessment!C63),IF(Assessment!C63,"TRUE","FALSE"),UPPER(TRIM(Assessment!C63&amp;"")))=UPPER(TRIM($D18&amp;"")),1,0)</f>
        <v>0</v>
      </c>
    </row>
    <row r="19" spans="1:6" x14ac:dyDescent="0.4">
      <c r="A19">
        <v>18</v>
      </c>
      <c r="B19" t="s">
        <v>14</v>
      </c>
      <c r="C19" t="s">
        <v>93</v>
      </c>
      <c r="D19" t="s">
        <v>94</v>
      </c>
      <c r="E19">
        <f>Assessment!C65</f>
        <v>0</v>
      </c>
      <c r="F19">
        <f>IF(IF(ISLOGICAL(Assessment!C65),IF(Assessment!C65,"TRUE","FALSE"),UPPER(TRIM(Assessment!C65&amp;"")))=UPPER(TRIM($D19&amp;"")),1,0)</f>
        <v>0</v>
      </c>
    </row>
    <row r="20" spans="1:6" x14ac:dyDescent="0.4">
      <c r="A20">
        <v>19</v>
      </c>
      <c r="B20" t="s">
        <v>14</v>
      </c>
      <c r="C20" t="s">
        <v>93</v>
      </c>
      <c r="D20" t="s">
        <v>94</v>
      </c>
      <c r="E20">
        <f>Assessment!C67</f>
        <v>0</v>
      </c>
      <c r="F20">
        <f>IF(IF(ISLOGICAL(Assessment!C67),IF(Assessment!C67,"TRUE","FALSE"),UPPER(TRIM(Assessment!C67&amp;"")))=UPPER(TRIM($D20&amp;"")),1,0)</f>
        <v>0</v>
      </c>
    </row>
    <row r="21" spans="1:6" x14ac:dyDescent="0.4">
      <c r="A21">
        <v>20</v>
      </c>
      <c r="B21" t="s">
        <v>14</v>
      </c>
      <c r="C21" t="s">
        <v>97</v>
      </c>
      <c r="D21" t="s">
        <v>98</v>
      </c>
      <c r="E21">
        <f>Assessment!C69</f>
        <v>0</v>
      </c>
      <c r="F21">
        <f>IF(IF(ISLOGICAL(Assessment!C69),IF(Assessment!C69,"TRUE","FALSE"),UPPER(TRIM(Assessment!C69&amp;"")))=UPPER(TRIM($D21&amp;"")),1,0)</f>
        <v>0</v>
      </c>
    </row>
    <row r="22" spans="1:6" x14ac:dyDescent="0.4">
      <c r="A22">
        <v>21</v>
      </c>
      <c r="B22" t="s">
        <v>15</v>
      </c>
      <c r="C22" t="s">
        <v>93</v>
      </c>
      <c r="D22" t="s">
        <v>94</v>
      </c>
      <c r="E22">
        <f>Assessment!C72</f>
        <v>0</v>
      </c>
      <c r="F22">
        <f>IF(IF(ISLOGICAL(Assessment!C72),IF(Assessment!C72,"TRUE","FALSE"),UPPER(TRIM(Assessment!C72&amp;"")))=UPPER(TRIM($D22&amp;"")),1,0)</f>
        <v>0</v>
      </c>
    </row>
    <row r="23" spans="1:6" x14ac:dyDescent="0.4">
      <c r="A23">
        <v>22</v>
      </c>
      <c r="B23" t="s">
        <v>15</v>
      </c>
      <c r="C23" t="s">
        <v>93</v>
      </c>
      <c r="D23" t="s">
        <v>94</v>
      </c>
      <c r="E23">
        <f>Assessment!C74</f>
        <v>0</v>
      </c>
      <c r="F23">
        <f>IF(IF(ISLOGICAL(Assessment!C74),IF(Assessment!C74,"TRUE","FALSE"),UPPER(TRIM(Assessment!C74&amp;"")))=UPPER(TRIM($D23&amp;"")),1,0)</f>
        <v>0</v>
      </c>
    </row>
    <row r="24" spans="1:6" x14ac:dyDescent="0.4">
      <c r="A24">
        <v>23</v>
      </c>
      <c r="B24" t="s">
        <v>15</v>
      </c>
      <c r="C24" t="s">
        <v>93</v>
      </c>
      <c r="D24" t="s">
        <v>94</v>
      </c>
      <c r="E24">
        <f>Assessment!C76</f>
        <v>0</v>
      </c>
      <c r="F24">
        <f>IF(IF(ISLOGICAL(Assessment!C76),IF(Assessment!C76,"TRUE","FALSE"),UPPER(TRIM(Assessment!C76&amp;"")))=UPPER(TRIM($D24&amp;"")),1,0)</f>
        <v>0</v>
      </c>
    </row>
    <row r="25" spans="1:6" x14ac:dyDescent="0.4">
      <c r="A25">
        <v>24</v>
      </c>
      <c r="B25" t="s">
        <v>15</v>
      </c>
      <c r="C25" t="s">
        <v>97</v>
      </c>
      <c r="D25" t="s">
        <v>98</v>
      </c>
      <c r="E25">
        <f>Assessment!C78</f>
        <v>0</v>
      </c>
      <c r="F25">
        <f>IF(IF(ISLOGICAL(Assessment!C78),IF(Assessment!C78,"TRUE","FALSE"),UPPER(TRIM(Assessment!C78&amp;"")))=UPPER(TRIM($D25&amp;"")),1,0)</f>
        <v>0</v>
      </c>
    </row>
    <row r="26" spans="1:6" x14ac:dyDescent="0.4">
      <c r="A26">
        <v>25</v>
      </c>
      <c r="B26" t="s">
        <v>16</v>
      </c>
      <c r="C26" t="s">
        <v>93</v>
      </c>
      <c r="D26" t="s">
        <v>94</v>
      </c>
      <c r="E26">
        <f>Assessment!C81</f>
        <v>0</v>
      </c>
      <c r="F26">
        <f>IF(IF(ISLOGICAL(Assessment!C81),IF(Assessment!C81,"TRUE","FALSE"),UPPER(TRIM(Assessment!C81&amp;"")))=UPPER(TRIM($D26&amp;"")),1,0)</f>
        <v>0</v>
      </c>
    </row>
    <row r="27" spans="1:6" x14ac:dyDescent="0.4">
      <c r="A27">
        <v>26</v>
      </c>
      <c r="B27" t="s">
        <v>16</v>
      </c>
      <c r="C27" t="s">
        <v>93</v>
      </c>
      <c r="D27" t="s">
        <v>94</v>
      </c>
      <c r="E27">
        <f>Assessment!C83</f>
        <v>0</v>
      </c>
      <c r="F27">
        <f>IF(IF(ISLOGICAL(Assessment!C83),IF(Assessment!C83,"TRUE","FALSE"),UPPER(TRIM(Assessment!C83&amp;"")))=UPPER(TRIM($D27&amp;"")),1,0)</f>
        <v>0</v>
      </c>
    </row>
    <row r="28" spans="1:6" x14ac:dyDescent="0.4">
      <c r="A28">
        <v>27</v>
      </c>
      <c r="B28" t="s">
        <v>16</v>
      </c>
      <c r="C28" t="s">
        <v>97</v>
      </c>
      <c r="D28" t="s">
        <v>98</v>
      </c>
      <c r="E28">
        <f>Assessment!C85</f>
        <v>0</v>
      </c>
      <c r="F28">
        <f>IF(IF(ISLOGICAL(Assessment!C85),IF(Assessment!C85,"TRUE","FALSE"),UPPER(TRIM(Assessment!C85&amp;"")))=UPPER(TRIM($D28&amp;"")),1,0)</f>
        <v>0</v>
      </c>
    </row>
    <row r="29" spans="1:6" x14ac:dyDescent="0.4">
      <c r="A29">
        <v>28</v>
      </c>
      <c r="B29" t="s">
        <v>16</v>
      </c>
      <c r="C29" t="s">
        <v>93</v>
      </c>
      <c r="D29" t="s">
        <v>94</v>
      </c>
      <c r="E29">
        <f>Assessment!C87</f>
        <v>0</v>
      </c>
      <c r="F29">
        <f>IF(IF(ISLOGICAL(Assessment!C87),IF(Assessment!C87,"TRUE","FALSE"),UPPER(TRIM(Assessment!C87&amp;"")))=UPPER(TRIM($D29&amp;"")),1,0)</f>
        <v>0</v>
      </c>
    </row>
    <row r="30" spans="1:6" x14ac:dyDescent="0.4">
      <c r="A30">
        <v>29</v>
      </c>
      <c r="B30" t="s">
        <v>17</v>
      </c>
      <c r="C30" t="s">
        <v>93</v>
      </c>
      <c r="D30" t="s">
        <v>94</v>
      </c>
      <c r="E30">
        <f>Assessment!C90</f>
        <v>0</v>
      </c>
      <c r="F30">
        <f>IF(IF(ISLOGICAL(Assessment!C90),IF(Assessment!C90,"TRUE","FALSE"),UPPER(TRIM(Assessment!C90&amp;"")))=UPPER(TRIM($D30&amp;"")),1,0)</f>
        <v>0</v>
      </c>
    </row>
    <row r="31" spans="1:6" x14ac:dyDescent="0.4">
      <c r="A31">
        <v>30</v>
      </c>
      <c r="B31" t="s">
        <v>17</v>
      </c>
      <c r="C31" t="s">
        <v>93</v>
      </c>
      <c r="D31" t="s">
        <v>94</v>
      </c>
      <c r="E31">
        <f>Assessment!C92</f>
        <v>0</v>
      </c>
      <c r="F31">
        <f>IF(IF(ISLOGICAL(Assessment!C92),IF(Assessment!C92,"TRUE","FALSE"),UPPER(TRIM(Assessment!C92&amp;"")))=UPPER(TRIM($D31&amp;"")),1,0)</f>
        <v>0</v>
      </c>
    </row>
    <row r="32" spans="1:6" x14ac:dyDescent="0.4">
      <c r="A32">
        <v>31</v>
      </c>
      <c r="B32" t="s">
        <v>17</v>
      </c>
      <c r="C32" t="s">
        <v>97</v>
      </c>
      <c r="D32" t="s">
        <v>98</v>
      </c>
      <c r="E32">
        <f>Assessment!C94</f>
        <v>0</v>
      </c>
      <c r="F32">
        <f>IF(IF(ISLOGICAL(Assessment!C94),IF(Assessment!C94,"TRUE","FALSE"),UPPER(TRIM(Assessment!C94&amp;"")))=UPPER(TRIM($D32&amp;"")),1,0)</f>
        <v>0</v>
      </c>
    </row>
    <row r="33" spans="1:6" x14ac:dyDescent="0.4">
      <c r="A33">
        <v>32</v>
      </c>
      <c r="B33" t="s">
        <v>17</v>
      </c>
      <c r="C33" t="s">
        <v>93</v>
      </c>
      <c r="D33" t="s">
        <v>94</v>
      </c>
      <c r="E33">
        <f>Assessment!C96</f>
        <v>0</v>
      </c>
      <c r="F33">
        <f>IF(IF(ISLOGICAL(Assessment!C96),IF(Assessment!C96,"TRUE","FALSE"),UPPER(TRIM(Assessment!C96&amp;"")))=UPPER(TRIM($D33&amp;"")),1,0)</f>
        <v>0</v>
      </c>
    </row>
    <row r="34" spans="1:6" x14ac:dyDescent="0.4">
      <c r="A34">
        <v>33</v>
      </c>
      <c r="B34" t="s">
        <v>18</v>
      </c>
      <c r="C34" t="s">
        <v>93</v>
      </c>
      <c r="D34" t="s">
        <v>94</v>
      </c>
      <c r="E34">
        <f>Assessment!C99</f>
        <v>0</v>
      </c>
      <c r="F34">
        <f>IF(IF(ISLOGICAL(Assessment!C99),IF(Assessment!C99,"TRUE","FALSE"),UPPER(TRIM(Assessment!C99&amp;"")))=UPPER(TRIM($D34&amp;"")),1,0)</f>
        <v>0</v>
      </c>
    </row>
    <row r="35" spans="1:6" x14ac:dyDescent="0.4">
      <c r="A35">
        <v>34</v>
      </c>
      <c r="B35" t="s">
        <v>18</v>
      </c>
      <c r="C35" t="s">
        <v>93</v>
      </c>
      <c r="D35" t="s">
        <v>94</v>
      </c>
      <c r="E35">
        <f>Assessment!C101</f>
        <v>0</v>
      </c>
      <c r="F35">
        <f>IF(IF(ISLOGICAL(Assessment!C101),IF(Assessment!C101,"TRUE","FALSE"),UPPER(TRIM(Assessment!C101&amp;"")))=UPPER(TRIM($D35&amp;"")),1,0)</f>
        <v>0</v>
      </c>
    </row>
    <row r="36" spans="1:6" x14ac:dyDescent="0.4">
      <c r="A36">
        <v>35</v>
      </c>
      <c r="B36" t="s">
        <v>18</v>
      </c>
      <c r="C36" t="s">
        <v>93</v>
      </c>
      <c r="D36" t="s">
        <v>94</v>
      </c>
      <c r="E36">
        <f>Assessment!C103</f>
        <v>0</v>
      </c>
      <c r="F36">
        <f>IF(IF(ISLOGICAL(Assessment!C103),IF(Assessment!C103,"TRUE","FALSE"),UPPER(TRIM(Assessment!C103&amp;"")))=UPPER(TRIM($D36&amp;"")),1,0)</f>
        <v>0</v>
      </c>
    </row>
    <row r="37" spans="1:6" x14ac:dyDescent="0.4">
      <c r="A37">
        <v>36</v>
      </c>
      <c r="B37" t="s">
        <v>18</v>
      </c>
      <c r="C37" t="s">
        <v>97</v>
      </c>
      <c r="D37" t="s">
        <v>98</v>
      </c>
      <c r="E37">
        <f>Assessment!C105</f>
        <v>0</v>
      </c>
      <c r="F37">
        <f>IF(IF(ISLOGICAL(Assessment!C105),IF(Assessment!C105,"TRUE","FALSE"),UPPER(TRIM(Assessment!C105&amp;"")))=UPPER(TRIM($D37&amp;"")),1,0)</f>
        <v>0</v>
      </c>
    </row>
    <row r="38" spans="1:6" x14ac:dyDescent="0.4">
      <c r="A38">
        <v>37</v>
      </c>
      <c r="B38" t="s">
        <v>19</v>
      </c>
      <c r="C38" t="s">
        <v>93</v>
      </c>
      <c r="D38" t="s">
        <v>94</v>
      </c>
      <c r="E38">
        <f>Assessment!C108</f>
        <v>0</v>
      </c>
      <c r="F38">
        <f>IF(IF(ISLOGICAL(Assessment!C108),IF(Assessment!C108,"TRUE","FALSE"),UPPER(TRIM(Assessment!C108&amp;"")))=UPPER(TRIM($D38&amp;"")),1,0)</f>
        <v>0</v>
      </c>
    </row>
    <row r="39" spans="1:6" x14ac:dyDescent="0.4">
      <c r="A39">
        <v>38</v>
      </c>
      <c r="B39" t="s">
        <v>19</v>
      </c>
      <c r="C39" t="s">
        <v>93</v>
      </c>
      <c r="D39" t="s">
        <v>94</v>
      </c>
      <c r="E39">
        <f>Assessment!C110</f>
        <v>0</v>
      </c>
      <c r="F39">
        <f>IF(IF(ISLOGICAL(Assessment!C110),IF(Assessment!C110,"TRUE","FALSE"),UPPER(TRIM(Assessment!C110&amp;"")))=UPPER(TRIM($D39&amp;"")),1,0)</f>
        <v>0</v>
      </c>
    </row>
    <row r="40" spans="1:6" x14ac:dyDescent="0.4">
      <c r="A40">
        <v>39</v>
      </c>
      <c r="B40" t="s">
        <v>19</v>
      </c>
      <c r="C40" t="s">
        <v>97</v>
      </c>
      <c r="D40" t="s">
        <v>98</v>
      </c>
      <c r="E40">
        <f>Assessment!C112</f>
        <v>0</v>
      </c>
      <c r="F40">
        <f>IF(IF(ISLOGICAL(Assessment!C112),IF(Assessment!C112,"TRUE","FALSE"),UPPER(TRIM(Assessment!C112&amp;"")))=UPPER(TRIM($D40&amp;"")),1,0)</f>
        <v>0</v>
      </c>
    </row>
    <row r="41" spans="1:6" x14ac:dyDescent="0.4">
      <c r="A41">
        <v>40</v>
      </c>
      <c r="B41" t="s">
        <v>19</v>
      </c>
      <c r="C41" t="s">
        <v>93</v>
      </c>
      <c r="D41" t="s">
        <v>94</v>
      </c>
      <c r="E41">
        <f>Assessment!C114</f>
        <v>0</v>
      </c>
      <c r="F41">
        <f>IF(IF(ISLOGICAL(Assessment!C114),IF(Assessment!C114,"TRUE","FALSE"),UPPER(TRIM(Assessment!C114&amp;"")))=UPPER(TRIM($D41&amp;"")),1,0)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2026-05-23T22:13:37Z</dcterms:created>
  <dcterms:modified xsi:type="dcterms:W3CDTF">2026-05-23T22:33:00Z</dcterms:modified>
  <dc:language>en-US</dc:language>
</cp:coreProperties>
</file>